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ศูฯย์เครื่องมือ 8 สิงหคม" sheetId="1" r:id="rId1"/>
    <sheet name="พื้นทีเครืองมือ" sheetId="9" r:id="rId2"/>
  </sheets>
  <calcPr calcId="152511"/>
</workbook>
</file>

<file path=xl/calcChain.xml><?xml version="1.0" encoding="utf-8"?>
<calcChain xmlns="http://schemas.openxmlformats.org/spreadsheetml/2006/main">
  <c r="D33" i="1" l="1"/>
  <c r="D31" i="1"/>
  <c r="L19" i="9" l="1"/>
  <c r="N19" i="9" s="1"/>
  <c r="L20" i="9"/>
  <c r="N20" i="9" s="1"/>
  <c r="L21" i="9"/>
  <c r="N21" i="9" s="1"/>
  <c r="L18" i="9"/>
  <c r="N18" i="9" s="1"/>
  <c r="L17" i="9"/>
  <c r="N17" i="9" s="1"/>
  <c r="L12" i="9"/>
  <c r="N12" i="9" s="1"/>
  <c r="L13" i="9"/>
  <c r="N13" i="9" s="1"/>
  <c r="L14" i="9"/>
  <c r="N14" i="9" s="1"/>
  <c r="L15" i="9"/>
  <c r="N15" i="9" s="1"/>
  <c r="L6" i="9"/>
  <c r="N6" i="9" s="1"/>
  <c r="L7" i="9"/>
  <c r="N7" i="9" s="1"/>
  <c r="L8" i="9"/>
  <c r="N8" i="9" s="1"/>
  <c r="L9" i="9"/>
  <c r="N9" i="9" s="1"/>
  <c r="L10" i="9"/>
  <c r="N10" i="9" s="1"/>
  <c r="L11" i="9"/>
  <c r="N11" i="9" s="1"/>
  <c r="L16" i="9"/>
  <c r="N16" i="9" s="1"/>
  <c r="L5" i="9"/>
  <c r="N5" i="9" s="1"/>
  <c r="N5" i="1"/>
  <c r="L22" i="9" l="1"/>
  <c r="L24" i="9" s="1"/>
  <c r="L25" i="9" s="1"/>
  <c r="L12" i="1"/>
  <c r="N12" i="1" s="1"/>
  <c r="L23" i="1" l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L24" i="1" l="1"/>
  <c r="L26" i="1" s="1"/>
  <c r="L27" i="1" l="1"/>
  <c r="D34" i="1"/>
  <c r="D35" i="1" s="1"/>
</calcChain>
</file>

<file path=xl/sharedStrings.xml><?xml version="1.0" encoding="utf-8"?>
<sst xmlns="http://schemas.openxmlformats.org/spreadsheetml/2006/main" count="95" uniqueCount="79">
  <si>
    <t>ที่</t>
  </si>
  <si>
    <t>มาตรฐาน</t>
  </si>
  <si>
    <t>มี/ไม่มี (1=มี  0=ไม่มี)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</si>
  <si>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</si>
  <si>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</si>
  <si>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</si>
  <si>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</si>
  <si>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</si>
  <si>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</si>
  <si>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</si>
  <si>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</si>
  <si>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</si>
  <si>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</si>
  <si>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</si>
  <si>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</si>
  <si>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</si>
  <si>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</si>
  <si>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</si>
  <si>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</si>
  <si>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</si>
  <si>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</si>
  <si>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ห้องสุขา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</si>
  <si>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</si>
  <si>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</si>
  <si>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</si>
  <si>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 xml:space="preserve"> (1) คะแนนเฉลี่ยรวมสำนักงาน</t>
  </si>
  <si>
    <t xml:space="preserve">     คิดเป็น 70%(3.5 คะแนน)</t>
  </si>
  <si>
    <t xml:space="preserve">     คิดเป็น 30%(1.5 คะแนน)</t>
  </si>
  <si>
    <t xml:space="preserve">  คะแนนรวม 5 แนนคิดเป็น 100%</t>
  </si>
  <si>
    <t>จำนวนข้อ NA ในแต่ละมาตรฐาน</t>
  </si>
  <si>
    <t>คะแนน</t>
  </si>
  <si>
    <t>จำนวนมาตรฐาน</t>
  </si>
  <si>
    <t>รวมจำนวนมาตรฐานที่ปฏิบัติได้</t>
  </si>
  <si>
    <t>สรุปผลคะแนนหน่วยงาน</t>
  </si>
  <si>
    <t>หมายเหตุ</t>
  </si>
  <si>
    <t>อื่นๆ</t>
  </si>
  <si>
    <t>ในห้องประชุม หากมีอุปกรณ์สำรอง ควรระบุ หรือทำป้ายบ่งชี้ และจัดเก็บในตำแหน่งที่เหมาะสม</t>
  </si>
  <si>
    <t>ชื่อหน่วยงาน : ศูนย์เครื่องมือวิทยาศาสตร์และเทคโนโลยี</t>
  </si>
  <si>
    <t>วันที่ตรวจประเมิน วันที่ตรวจประเมิน  วันที่ 8 สิงหาคม  2561</t>
  </si>
  <si>
    <t>ชื่อหน่วยงาน : ศูนย์เครื่องมือวิทยาศาสตร์และเทคโนโลยี มาตราฐานพื้นที่</t>
  </si>
  <si>
    <t>มาตราฐานที่ 3</t>
  </si>
  <si>
    <t>มาตราฐานที่ 6</t>
  </si>
  <si>
    <t xml:space="preserve"> - การโต๊ะ 1 ตัวที่ไม่ได้จัดเก็บสายไฟ เนื่องจากบุคคลากรมีโต๊ะทำงานมากกว่า 1 จุด ควรเก็บสายไฟให้ครบทุกโต๊ะ</t>
  </si>
  <si>
    <t>มาตราฐานที่ 8</t>
  </si>
  <si>
    <t xml:space="preserve"> - ในห้องประชุมสัญลักษณ์ที่ติดบนเก้าอี้หลุดหายบางส่วน</t>
  </si>
  <si>
    <t>พื้นที่ทำงาน/ผนัง/เพดาน และสภาพโดยรวม</t>
  </si>
  <si>
    <t>มาตรฐาน 3</t>
  </si>
  <si>
    <t xml:space="preserve"> - เพดานชำรุด ไม่พร้อมใช้งาน แต่ไม่มีป้ายบ่งชี้สถานะ</t>
  </si>
  <si>
    <t xml:space="preserve"> - ห้องปฎิบัติการนายช่วงเทคนิค 4 พื้นที่และสภาพห้องทำงานที่ไม่ความปลอดภัย เนื่องจากห้องทำงานและห้องซ่อมบำรุงไม่ควรอยู่ในพื้นที่เดียวกัน เนื่อง การซ่อมบางอย่างมีสารที่ก่ออันตรายต่อร่างกาย ยังไม่การจัดหมวดหมู่ของอุปกรณ์ </t>
  </si>
  <si>
    <t>ประตู/หน้าต่าง/กระจก</t>
  </si>
  <si>
    <t>ระบบไฟฟ้า เครื่องปรับอากาศและพัดลมดูดอากาศ</t>
  </si>
  <si>
    <t>ตู้ควบคุมอุปกรณ์ไฟฟ้า</t>
  </si>
  <si>
    <t>มาตราฐานคอมพิวเตอร์และอุปกร์ต่อพ่วง</t>
  </si>
  <si>
    <t>เครื่องโทรศัพย์ โทรสาร</t>
  </si>
  <si>
    <t>โต๊ะทำงานและเก้าอี้</t>
  </si>
  <si>
    <t>มาตราฐานที่ 9</t>
  </si>
  <si>
    <t xml:space="preserve"> - พื้นที่บางส่วน ไม่มีการจัดระเบียบอุปกรณ์สำนักให้มีความเรียบร้อย</t>
  </si>
  <si>
    <t>ตู้เก็บเอกสาร/อุปกรณ์/เครื่อง และชั้นวางของ</t>
  </si>
  <si>
    <t xml:space="preserve">มาตราฐานที่ 10 </t>
  </si>
  <si>
    <t xml:space="preserve"> - การจัดของบางตู้ยังไม่เป็นระเบียบเรียบร้อย </t>
  </si>
  <si>
    <t>อุปกรณ์/เครื่องมือ/วัสดุและอะไหล่</t>
  </si>
  <si>
    <t>NA</t>
  </si>
  <si>
    <t>1</t>
  </si>
  <si>
    <t xml:space="preserve">มาตราฐานที่ 11 </t>
  </si>
  <si>
    <t xml:space="preserve"> - รูปแบบของสันแฟ้มไม่เป็นรูปแบบเดียวกัน</t>
  </si>
  <si>
    <t>อุปกรณ์ป้องกันความปลอดภัยแบะอุปกรณ์ความปลอดภัย</t>
  </si>
  <si>
    <t>เครื่องจักร</t>
  </si>
  <si>
    <t>โต๊ะปฎิบัตการ</t>
  </si>
  <si>
    <t>อุปกรณ์ทำความสะอาด</t>
  </si>
  <si>
    <t>มาตราฐานที่ 13</t>
  </si>
  <si>
    <t xml:space="preserve"> - ไม่มีตรารางตรวจเช็คการใช้งาน</t>
  </si>
  <si>
    <t xml:space="preserve"> - การนำเครื่อง UPS มาปรับใช้ใหม่เป็นสายต่อพาวง</t>
  </si>
  <si>
    <t xml:space="preserve"> - กล่องเอกสารมีอุปกรณ์ที่ไม่ใช่เอกสาร อย่างเช่น แก้วน้ำ กระติ๊กน้ำ</t>
  </si>
  <si>
    <t xml:space="preserve"> -  มีโต๊ะที่ไม่มีป้ายชื่อ เนื่องบุคคลากรมีโต๊ะทำงานมากกว่า 1 จุด ควรมีป้ายชื่อให้ครบทุกโต๊ะ</t>
  </si>
  <si>
    <t>ภาพรวม</t>
  </si>
  <si>
    <t xml:space="preserve"> มีการพัฒนาเปลี่ยนแปลงตามคำแนะนำของกรรมการ โดยภาพรวมดีมาก</t>
  </si>
  <si>
    <t xml:space="preserve"> - ห้องปฎิบัติการนายช่างเทคนิค 5 ผ้าชำระเช็ดเท้าควรมีลักษะถูกสุขลักษณะ</t>
  </si>
  <si>
    <t xml:space="preserve"> - พื้นที่บางส่วนไม่มีการกำหนดพื้นที่ของใช้ส่วนตัว</t>
  </si>
  <si>
    <t xml:space="preserve"> (2) คะแนนมาตราฐานพื้นที่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</si>
</sst>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scheme val="minor"/>
    </font>
    <font>
      <b/>
      <sz val="2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b/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ahoma"/>
      <family val="2"/>
    </font>
    <font>
      <sz val="20"/>
      <color indexed="8"/>
      <name val="TH SarabunPSK"/>
      <family val="2"/>
    </font>
    <font>
      <b/>
      <sz val="20"/>
      <color rgb="FFC00000"/>
      <name val="TH SarabunPSK"/>
      <family val="2"/>
    </font>
    <font>
      <b/>
      <sz val="20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C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medium">
        <color indexed="60"/>
      </bottom>
      <diagonal/>
    </border>
    <border>
      <left/>
      <right style="thin">
        <color indexed="64"/>
      </right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/>
    <xf numFmtId="0" fontId="6" fillId="0" borderId="16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2" fontId="2" fillId="0" borderId="0" xfId="0" applyNumberFormat="1" applyFont="1"/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0" borderId="0" xfId="0" applyFont="1" applyBorder="1"/>
    <xf numFmtId="0" fontId="2" fillId="0" borderId="0" xfId="0" applyFont="1" applyBorder="1"/>
    <xf numFmtId="2" fontId="9" fillId="4" borderId="23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7" fillId="4" borderId="28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/>
    <xf numFmtId="49" fontId="2" fillId="0" borderId="16" xfId="0" applyNumberFormat="1" applyFont="1" applyBorder="1"/>
    <xf numFmtId="2" fontId="2" fillId="0" borderId="16" xfId="0" applyNumberFormat="1" applyFont="1" applyBorder="1"/>
    <xf numFmtId="0" fontId="5" fillId="0" borderId="16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vertical="center" wrapText="1"/>
    </xf>
    <xf numFmtId="0" fontId="2" fillId="7" borderId="43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45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43" fontId="15" fillId="5" borderId="20" xfId="1" applyFont="1" applyFill="1" applyBorder="1" applyAlignment="1"/>
    <xf numFmtId="43" fontId="15" fillId="5" borderId="21" xfId="1" applyFont="1" applyFill="1" applyBorder="1" applyAlignment="1"/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43" fontId="13" fillId="0" borderId="17" xfId="1" applyFont="1" applyBorder="1" applyAlignment="1"/>
    <xf numFmtId="43" fontId="13" fillId="0" borderId="19" xfId="1" applyFont="1" applyBorder="1" applyAlignment="1"/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4" borderId="36" xfId="0" applyFont="1" applyFill="1" applyBorder="1" applyAlignment="1">
      <alignment horizont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43" fontId="15" fillId="5" borderId="17" xfId="1" applyFont="1" applyFill="1" applyBorder="1" applyAlignment="1"/>
    <xf numFmtId="43" fontId="15" fillId="5" borderId="19" xfId="1" applyFont="1" applyFill="1" applyBorder="1" applyAlignment="1"/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43" fontId="16" fillId="4" borderId="33" xfId="1" applyFont="1" applyFill="1" applyBorder="1" applyAlignment="1"/>
    <xf numFmtId="43" fontId="16" fillId="4" borderId="34" xfId="1" applyFont="1" applyFill="1" applyBorder="1" applyAlignment="1"/>
    <xf numFmtId="0" fontId="2" fillId="6" borderId="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topLeftCell="A31" zoomScale="80" zoomScaleNormal="80" workbookViewId="0">
      <selection activeCell="L39" sqref="L39"/>
    </sheetView>
  </sheetViews>
  <sheetFormatPr defaultColWidth="9.125" defaultRowHeight="26.25" customHeight="1" x14ac:dyDescent="0.55000000000000004"/>
  <cols>
    <col min="1" max="1" width="13.25" style="27" customWidth="1"/>
    <col min="2" max="2" width="49.75" style="1" customWidth="1"/>
    <col min="3" max="11" width="5.75" style="1" customWidth="1"/>
    <col min="12" max="12" width="15.25" style="28" customWidth="1"/>
    <col min="13" max="13" width="14.75" style="1" customWidth="1"/>
    <col min="14" max="16384" width="9.125" style="1"/>
  </cols>
  <sheetData>
    <row r="1" spans="1:17" ht="26.25" customHeight="1" thickBot="1" x14ac:dyDescent="0.6">
      <c r="A1" s="84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7" ht="21" customHeight="1" x14ac:dyDescent="0.55000000000000004">
      <c r="A2" s="87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7" ht="20.25" customHeight="1" x14ac:dyDescent="0.55000000000000004">
      <c r="A3" s="101" t="s">
        <v>0</v>
      </c>
      <c r="B3" s="103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6"/>
      <c r="L3" s="107" t="s">
        <v>32</v>
      </c>
      <c r="M3" s="109" t="s">
        <v>29</v>
      </c>
      <c r="N3" s="36"/>
    </row>
    <row r="4" spans="1:17" ht="16.5" customHeight="1" thickBot="1" x14ac:dyDescent="0.6">
      <c r="A4" s="102"/>
      <c r="B4" s="104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3">
        <v>9</v>
      </c>
      <c r="L4" s="108"/>
      <c r="M4" s="109"/>
      <c r="N4" s="36" t="s">
        <v>30</v>
      </c>
    </row>
    <row r="5" spans="1:17" ht="26.25" customHeight="1" x14ac:dyDescent="0.55000000000000004">
      <c r="A5" s="4">
        <v>1</v>
      </c>
      <c r="B5" s="5" t="s">
        <v>3</v>
      </c>
      <c r="C5" s="40">
        <v>1</v>
      </c>
      <c r="D5" s="40">
        <v>1</v>
      </c>
      <c r="E5" s="40">
        <v>1</v>
      </c>
      <c r="F5" s="40">
        <v>1</v>
      </c>
      <c r="G5" s="40">
        <v>1</v>
      </c>
      <c r="H5" s="40">
        <v>1</v>
      </c>
      <c r="I5" s="40">
        <v>1</v>
      </c>
      <c r="J5" s="41">
        <v>1</v>
      </c>
      <c r="K5" s="42"/>
      <c r="L5" s="32">
        <f>SUM(C5:K5)</f>
        <v>8</v>
      </c>
      <c r="M5" s="37"/>
      <c r="N5" s="38">
        <f>(L5/(8-M5)*5)</f>
        <v>5</v>
      </c>
    </row>
    <row r="6" spans="1:17" ht="26.25" customHeight="1" x14ac:dyDescent="0.55000000000000004">
      <c r="A6" s="6">
        <v>2</v>
      </c>
      <c r="B6" s="7" t="s">
        <v>4</v>
      </c>
      <c r="C6" s="40">
        <v>1</v>
      </c>
      <c r="D6" s="40">
        <v>1</v>
      </c>
      <c r="E6" s="40">
        <v>1</v>
      </c>
      <c r="F6" s="90"/>
      <c r="G6" s="91"/>
      <c r="H6" s="91"/>
      <c r="I6" s="91"/>
      <c r="J6" s="91"/>
      <c r="K6" s="92"/>
      <c r="L6" s="33">
        <f t="shared" ref="L6:L23" si="0">SUM(C6:K6)</f>
        <v>3</v>
      </c>
      <c r="M6" s="36"/>
      <c r="N6" s="38">
        <f>(L6/(3-M6)*5)</f>
        <v>5</v>
      </c>
    </row>
    <row r="7" spans="1:17" ht="26.25" customHeight="1" x14ac:dyDescent="0.55000000000000004">
      <c r="A7" s="6">
        <v>3</v>
      </c>
      <c r="B7" s="7" t="s">
        <v>5</v>
      </c>
      <c r="C7" s="40">
        <v>1</v>
      </c>
      <c r="D7" s="40">
        <v>1</v>
      </c>
      <c r="E7" s="40">
        <v>1</v>
      </c>
      <c r="F7" s="9">
        <v>1</v>
      </c>
      <c r="G7" s="43">
        <v>1</v>
      </c>
      <c r="H7" s="90"/>
      <c r="I7" s="91"/>
      <c r="J7" s="91"/>
      <c r="K7" s="92"/>
      <c r="L7" s="33">
        <f t="shared" si="0"/>
        <v>5</v>
      </c>
      <c r="M7" s="39"/>
      <c r="N7" s="38">
        <f>(L7/(5-M7)*5)</f>
        <v>5</v>
      </c>
    </row>
    <row r="8" spans="1:17" ht="26.25" customHeight="1" x14ac:dyDescent="0.55000000000000004">
      <c r="A8" s="6">
        <v>4</v>
      </c>
      <c r="B8" s="7" t="s">
        <v>6</v>
      </c>
      <c r="C8" s="40">
        <v>1</v>
      </c>
      <c r="D8" s="40">
        <v>1</v>
      </c>
      <c r="E8" s="40">
        <v>1</v>
      </c>
      <c r="F8" s="43">
        <v>1</v>
      </c>
      <c r="G8" s="90"/>
      <c r="H8" s="91"/>
      <c r="I8" s="91"/>
      <c r="J8" s="91"/>
      <c r="K8" s="92"/>
      <c r="L8" s="33">
        <f t="shared" si="0"/>
        <v>4</v>
      </c>
      <c r="M8" s="39"/>
      <c r="N8" s="38">
        <f>(L8/(4-M8)*5)</f>
        <v>5</v>
      </c>
      <c r="O8" s="10"/>
      <c r="P8" s="10"/>
      <c r="Q8" s="10"/>
    </row>
    <row r="9" spans="1:17" ht="26.25" customHeight="1" x14ac:dyDescent="0.55000000000000004">
      <c r="A9" s="6">
        <v>5</v>
      </c>
      <c r="B9" s="7" t="s">
        <v>7</v>
      </c>
      <c r="C9" s="8">
        <v>1</v>
      </c>
      <c r="D9" s="40">
        <v>1</v>
      </c>
      <c r="E9" s="40">
        <v>1</v>
      </c>
      <c r="F9" s="90"/>
      <c r="G9" s="91"/>
      <c r="H9" s="91"/>
      <c r="I9" s="91"/>
      <c r="J9" s="91"/>
      <c r="K9" s="92"/>
      <c r="L9" s="33">
        <f t="shared" si="0"/>
        <v>3</v>
      </c>
      <c r="M9" s="39"/>
      <c r="N9" s="38">
        <f>(L9/(3-M9)*5)</f>
        <v>5</v>
      </c>
    </row>
    <row r="10" spans="1:17" ht="26.25" customHeight="1" x14ac:dyDescent="0.55000000000000004">
      <c r="A10" s="6">
        <v>6</v>
      </c>
      <c r="B10" s="7" t="s">
        <v>8</v>
      </c>
      <c r="C10" s="40">
        <v>1</v>
      </c>
      <c r="D10" s="40">
        <v>1</v>
      </c>
      <c r="E10" s="40">
        <v>1</v>
      </c>
      <c r="F10" s="43">
        <v>1</v>
      </c>
      <c r="G10" s="40">
        <v>1</v>
      </c>
      <c r="H10" s="90"/>
      <c r="I10" s="91"/>
      <c r="J10" s="91"/>
      <c r="K10" s="92"/>
      <c r="L10" s="33">
        <f t="shared" si="0"/>
        <v>5</v>
      </c>
      <c r="M10" s="36"/>
      <c r="N10" s="38">
        <f>(L10/(5-M10)*5)</f>
        <v>5</v>
      </c>
    </row>
    <row r="11" spans="1:17" ht="26.25" customHeight="1" x14ac:dyDescent="0.55000000000000004">
      <c r="A11" s="6">
        <v>7</v>
      </c>
      <c r="B11" s="11" t="s">
        <v>9</v>
      </c>
      <c r="C11" s="40">
        <v>1</v>
      </c>
      <c r="D11" s="40">
        <v>1</v>
      </c>
      <c r="E11" s="40">
        <v>1</v>
      </c>
      <c r="F11" s="40">
        <v>1</v>
      </c>
      <c r="G11" s="43">
        <v>1</v>
      </c>
      <c r="H11" s="90"/>
      <c r="I11" s="91"/>
      <c r="J11" s="91"/>
      <c r="K11" s="92"/>
      <c r="L11" s="33">
        <f t="shared" si="0"/>
        <v>5</v>
      </c>
      <c r="M11" s="36"/>
      <c r="N11" s="38">
        <f>(L11/(5-M11)*5)</f>
        <v>5</v>
      </c>
    </row>
    <row r="12" spans="1:17" ht="26.25" customHeight="1" x14ac:dyDescent="0.55000000000000004">
      <c r="A12" s="6">
        <v>8</v>
      </c>
      <c r="B12" s="7" t="s">
        <v>10</v>
      </c>
      <c r="C12" s="40">
        <v>1</v>
      </c>
      <c r="D12" s="40">
        <v>1</v>
      </c>
      <c r="E12" s="40">
        <v>1</v>
      </c>
      <c r="F12" s="40">
        <v>1</v>
      </c>
      <c r="G12" s="40">
        <v>1</v>
      </c>
      <c r="H12" s="40">
        <v>1</v>
      </c>
      <c r="I12" s="40">
        <v>1</v>
      </c>
      <c r="J12" s="40">
        <v>1</v>
      </c>
      <c r="K12" s="40">
        <v>1</v>
      </c>
      <c r="L12" s="33">
        <f>SUM(C12:K12)</f>
        <v>9</v>
      </c>
      <c r="M12" s="36"/>
      <c r="N12" s="38">
        <f>(L12/(9-M12)*5)</f>
        <v>5</v>
      </c>
    </row>
    <row r="13" spans="1:17" ht="26.25" customHeight="1" x14ac:dyDescent="0.55000000000000004">
      <c r="A13" s="6">
        <v>9</v>
      </c>
      <c r="B13" s="7" t="s">
        <v>11</v>
      </c>
      <c r="C13" s="40">
        <v>1</v>
      </c>
      <c r="D13" s="40">
        <v>1</v>
      </c>
      <c r="E13" s="40">
        <v>1</v>
      </c>
      <c r="F13" s="90"/>
      <c r="G13" s="91"/>
      <c r="H13" s="91"/>
      <c r="I13" s="91"/>
      <c r="J13" s="91"/>
      <c r="K13" s="92"/>
      <c r="L13" s="33">
        <f t="shared" si="0"/>
        <v>3</v>
      </c>
      <c r="M13" s="36"/>
      <c r="N13" s="38">
        <f>(L13/(3-M13)*5)</f>
        <v>5</v>
      </c>
    </row>
    <row r="14" spans="1:17" ht="26.25" customHeight="1" x14ac:dyDescent="0.55000000000000004">
      <c r="A14" s="6">
        <v>10</v>
      </c>
      <c r="B14" s="7" t="s">
        <v>12</v>
      </c>
      <c r="C14" s="40">
        <v>1</v>
      </c>
      <c r="D14" s="40">
        <v>1</v>
      </c>
      <c r="E14" s="90"/>
      <c r="F14" s="91"/>
      <c r="G14" s="91"/>
      <c r="H14" s="91"/>
      <c r="I14" s="91"/>
      <c r="J14" s="91"/>
      <c r="K14" s="92"/>
      <c r="L14" s="33">
        <f t="shared" si="0"/>
        <v>2</v>
      </c>
      <c r="M14" s="36"/>
      <c r="N14" s="38">
        <f>(L14/(2-M14)*5)</f>
        <v>5</v>
      </c>
    </row>
    <row r="15" spans="1:17" ht="26.25" customHeight="1" x14ac:dyDescent="0.55000000000000004">
      <c r="A15" s="6">
        <v>11</v>
      </c>
      <c r="B15" s="7" t="s">
        <v>13</v>
      </c>
      <c r="C15" s="40">
        <v>1</v>
      </c>
      <c r="D15" s="40">
        <v>1</v>
      </c>
      <c r="E15" s="43">
        <v>1</v>
      </c>
      <c r="F15" s="44">
        <v>1</v>
      </c>
      <c r="G15" s="45"/>
      <c r="H15" s="45"/>
      <c r="I15" s="45"/>
      <c r="J15" s="45"/>
      <c r="K15" s="46"/>
      <c r="L15" s="33">
        <f t="shared" si="0"/>
        <v>4</v>
      </c>
      <c r="M15" s="36"/>
      <c r="N15" s="38">
        <f>(L15/(4-M15)*5)</f>
        <v>5</v>
      </c>
    </row>
    <row r="16" spans="1:17" ht="26.25" customHeight="1" x14ac:dyDescent="0.55000000000000004">
      <c r="A16" s="6">
        <v>12</v>
      </c>
      <c r="B16" s="7" t="s">
        <v>14</v>
      </c>
      <c r="C16" s="40">
        <v>1</v>
      </c>
      <c r="D16" s="40">
        <v>1</v>
      </c>
      <c r="E16" s="40">
        <v>1</v>
      </c>
      <c r="F16" s="43">
        <v>1</v>
      </c>
      <c r="G16" s="40">
        <v>1</v>
      </c>
      <c r="H16" s="43">
        <v>1</v>
      </c>
      <c r="I16" s="43">
        <v>1</v>
      </c>
      <c r="J16" s="43">
        <v>1</v>
      </c>
      <c r="K16" s="43">
        <v>1</v>
      </c>
      <c r="L16" s="33">
        <f t="shared" si="0"/>
        <v>9</v>
      </c>
      <c r="M16" s="36"/>
      <c r="N16" s="38">
        <f>(L16/(9-M16)*5)</f>
        <v>5</v>
      </c>
    </row>
    <row r="17" spans="1:19" ht="26.25" customHeight="1" x14ac:dyDescent="0.55000000000000004">
      <c r="A17" s="6">
        <v>13</v>
      </c>
      <c r="B17" s="7" t="s">
        <v>15</v>
      </c>
      <c r="C17" s="40">
        <v>1</v>
      </c>
      <c r="D17" s="40">
        <v>1</v>
      </c>
      <c r="E17" s="40">
        <v>1</v>
      </c>
      <c r="F17" s="40">
        <v>1</v>
      </c>
      <c r="G17" s="43">
        <v>1</v>
      </c>
      <c r="H17" s="40">
        <v>1</v>
      </c>
      <c r="I17" s="43">
        <v>1</v>
      </c>
      <c r="J17" s="90"/>
      <c r="K17" s="92"/>
      <c r="L17" s="34">
        <f t="shared" si="0"/>
        <v>7</v>
      </c>
      <c r="M17" s="36"/>
      <c r="N17" s="38">
        <f>(L17/(7-M17)*5)</f>
        <v>5</v>
      </c>
    </row>
    <row r="18" spans="1:19" ht="26.25" customHeight="1" x14ac:dyDescent="0.55000000000000004">
      <c r="A18" s="6">
        <v>14</v>
      </c>
      <c r="B18" s="7" t="s">
        <v>16</v>
      </c>
      <c r="C18" s="40">
        <v>1</v>
      </c>
      <c r="D18" s="47">
        <v>1</v>
      </c>
      <c r="E18" s="40">
        <v>1</v>
      </c>
      <c r="F18" s="43">
        <v>1</v>
      </c>
      <c r="G18" s="90"/>
      <c r="H18" s="91"/>
      <c r="I18" s="91"/>
      <c r="J18" s="91"/>
      <c r="K18" s="92"/>
      <c r="L18" s="34">
        <f>SUM(C18:K18)</f>
        <v>4</v>
      </c>
      <c r="M18" s="36"/>
      <c r="N18" s="38">
        <f>(L18/(4-M18)*5)</f>
        <v>5</v>
      </c>
    </row>
    <row r="19" spans="1:19" ht="26.25" customHeight="1" x14ac:dyDescent="0.55000000000000004">
      <c r="A19" s="6">
        <v>15</v>
      </c>
      <c r="B19" s="7" t="s">
        <v>17</v>
      </c>
      <c r="C19" s="40">
        <v>1</v>
      </c>
      <c r="D19" s="40">
        <v>1</v>
      </c>
      <c r="E19" s="40">
        <v>1</v>
      </c>
      <c r="F19" s="43">
        <v>1</v>
      </c>
      <c r="G19" s="40">
        <v>1</v>
      </c>
      <c r="H19" s="90"/>
      <c r="I19" s="91"/>
      <c r="J19" s="91"/>
      <c r="K19" s="92"/>
      <c r="L19" s="34">
        <f t="shared" si="0"/>
        <v>5</v>
      </c>
      <c r="M19" s="36"/>
      <c r="N19" s="38">
        <f>(L19/(5-M19)*5)</f>
        <v>5</v>
      </c>
    </row>
    <row r="20" spans="1:19" ht="26.25" customHeight="1" x14ac:dyDescent="0.55000000000000004">
      <c r="A20" s="6">
        <v>16</v>
      </c>
      <c r="B20" s="7" t="s">
        <v>18</v>
      </c>
      <c r="C20" s="40">
        <v>1</v>
      </c>
      <c r="D20" s="40">
        <v>1</v>
      </c>
      <c r="E20" s="40">
        <v>1</v>
      </c>
      <c r="F20" s="43">
        <v>1</v>
      </c>
      <c r="G20" s="43">
        <v>1</v>
      </c>
      <c r="H20" s="43">
        <v>1</v>
      </c>
      <c r="I20" s="90"/>
      <c r="J20" s="91"/>
      <c r="K20" s="92"/>
      <c r="L20" s="33">
        <f>SUM(C20:H20)</f>
        <v>6</v>
      </c>
      <c r="M20" s="36"/>
      <c r="N20" s="38">
        <f>(L20/(6-M20)*5)</f>
        <v>5</v>
      </c>
    </row>
    <row r="21" spans="1:19" ht="20.25" customHeight="1" x14ac:dyDescent="0.55000000000000004">
      <c r="A21" s="6">
        <v>17</v>
      </c>
      <c r="B21" s="7" t="s">
        <v>19</v>
      </c>
      <c r="C21" s="40">
        <v>1</v>
      </c>
      <c r="D21" s="40">
        <v>1</v>
      </c>
      <c r="E21" s="40">
        <v>1</v>
      </c>
      <c r="F21" s="43">
        <v>1</v>
      </c>
      <c r="G21" s="12">
        <v>1</v>
      </c>
      <c r="H21" s="43">
        <v>1</v>
      </c>
      <c r="I21" s="43">
        <v>1</v>
      </c>
      <c r="J21" s="90"/>
      <c r="K21" s="92"/>
      <c r="L21" s="33">
        <f t="shared" si="0"/>
        <v>7</v>
      </c>
      <c r="M21" s="39"/>
      <c r="N21" s="38">
        <f>(L21/(7-M21)*5)</f>
        <v>5</v>
      </c>
    </row>
    <row r="22" spans="1:19" ht="26.25" customHeight="1" x14ac:dyDescent="0.55000000000000004">
      <c r="A22" s="6">
        <v>18</v>
      </c>
      <c r="B22" s="7" t="s">
        <v>20</v>
      </c>
      <c r="C22" s="40">
        <v>1</v>
      </c>
      <c r="D22" s="40">
        <v>1</v>
      </c>
      <c r="E22" s="90"/>
      <c r="F22" s="91"/>
      <c r="G22" s="91"/>
      <c r="H22" s="91"/>
      <c r="I22" s="91"/>
      <c r="J22" s="91"/>
      <c r="K22" s="92"/>
      <c r="L22" s="33">
        <f t="shared" si="0"/>
        <v>2</v>
      </c>
      <c r="M22" s="36"/>
      <c r="N22" s="38">
        <f>(L22/(2-M22)*5)</f>
        <v>5</v>
      </c>
    </row>
    <row r="23" spans="1:19" ht="20.25" customHeight="1" thickBot="1" x14ac:dyDescent="0.6">
      <c r="A23" s="6">
        <v>19</v>
      </c>
      <c r="B23" s="7" t="s">
        <v>21</v>
      </c>
      <c r="C23" s="40">
        <v>1</v>
      </c>
      <c r="D23" s="40">
        <v>1</v>
      </c>
      <c r="E23" s="40">
        <v>1</v>
      </c>
      <c r="F23" s="43">
        <v>1</v>
      </c>
      <c r="G23" s="43">
        <v>1</v>
      </c>
      <c r="H23" s="43">
        <v>1</v>
      </c>
      <c r="I23" s="43">
        <v>1</v>
      </c>
      <c r="J23" s="96"/>
      <c r="K23" s="97"/>
      <c r="L23" s="35">
        <f t="shared" si="0"/>
        <v>7</v>
      </c>
      <c r="M23" s="36"/>
      <c r="N23" s="38">
        <f>(L23/(7-M23)*5)</f>
        <v>5</v>
      </c>
    </row>
    <row r="24" spans="1:19" ht="26.25" customHeight="1" thickBot="1" x14ac:dyDescent="0.6">
      <c r="A24" s="14"/>
      <c r="B24" s="15"/>
      <c r="C24" s="16"/>
      <c r="D24" s="16"/>
      <c r="E24" s="16"/>
      <c r="F24" s="16"/>
      <c r="G24" s="16"/>
      <c r="H24" s="98" t="s">
        <v>22</v>
      </c>
      <c r="I24" s="99"/>
      <c r="J24" s="99"/>
      <c r="K24" s="100"/>
      <c r="L24" s="17">
        <f>SUM(N5:N23)</f>
        <v>95</v>
      </c>
      <c r="N24" s="13"/>
    </row>
    <row r="25" spans="1:19" ht="26.25" customHeight="1" thickTop="1" thickBot="1" x14ac:dyDescent="0.7">
      <c r="A25" s="14"/>
      <c r="B25" s="31"/>
      <c r="C25" s="18"/>
      <c r="D25" s="19"/>
      <c r="E25" s="20"/>
      <c r="F25" s="20"/>
      <c r="G25" s="20"/>
      <c r="H25" s="98" t="s">
        <v>31</v>
      </c>
      <c r="I25" s="99"/>
      <c r="J25" s="99"/>
      <c r="K25" s="100"/>
      <c r="L25" s="17">
        <v>19</v>
      </c>
      <c r="N25" s="13"/>
    </row>
    <row r="26" spans="1:19" ht="26.25" customHeight="1" thickTop="1" thickBot="1" x14ac:dyDescent="0.6">
      <c r="A26" s="14"/>
      <c r="B26" s="20"/>
      <c r="C26" s="20"/>
      <c r="D26" s="20"/>
      <c r="E26" s="20"/>
      <c r="F26" s="20"/>
      <c r="G26" s="20"/>
      <c r="H26" s="93" t="s">
        <v>23</v>
      </c>
      <c r="I26" s="94"/>
      <c r="J26" s="94"/>
      <c r="K26" s="95"/>
      <c r="L26" s="21">
        <f>(L24/L25)</f>
        <v>5</v>
      </c>
      <c r="M26" s="22"/>
      <c r="N26" s="23"/>
      <c r="O26" s="23"/>
      <c r="P26" s="23"/>
      <c r="Q26" s="23"/>
      <c r="R26" s="23"/>
      <c r="S26" s="23"/>
    </row>
    <row r="27" spans="1:19" ht="26.25" customHeight="1" thickBot="1" x14ac:dyDescent="0.6">
      <c r="A27" s="24"/>
      <c r="B27" s="25"/>
      <c r="C27" s="25"/>
      <c r="D27" s="25"/>
      <c r="E27" s="25"/>
      <c r="F27" s="25"/>
      <c r="G27" s="25"/>
      <c r="H27" s="93" t="s">
        <v>24</v>
      </c>
      <c r="I27" s="94"/>
      <c r="J27" s="94"/>
      <c r="K27" s="95"/>
      <c r="L27" s="26" t="str">
        <f>IF(L26=5,"ดีเยี่ยม",IF(L26&gt;=4,"ดีมาก",IF(L26&gt;=3,"ดี",IF(L26&gt;=2,"พอใช้",IF(L26&gt;=1,"ต้องปรับปรุง","ไม่มีการปฏิบัติตามมาตรฐาน")))))</f>
        <v>ดีเยี่ยม</v>
      </c>
      <c r="M27" s="23"/>
      <c r="N27" s="23"/>
    </row>
    <row r="28" spans="1:19" ht="26.25" customHeight="1" x14ac:dyDescent="0.55000000000000004">
      <c r="M28" s="23"/>
      <c r="N28" s="23"/>
    </row>
    <row r="29" spans="1:19" ht="26.25" customHeight="1" x14ac:dyDescent="0.55000000000000004">
      <c r="A29" s="30"/>
      <c r="B29" s="110" t="s">
        <v>33</v>
      </c>
      <c r="C29" s="111"/>
      <c r="D29" s="111"/>
      <c r="E29" s="112"/>
      <c r="K29" s="29"/>
      <c r="M29" s="23"/>
      <c r="N29" s="23"/>
    </row>
    <row r="30" spans="1:19" ht="26.25" customHeight="1" x14ac:dyDescent="0.7">
      <c r="A30" s="30"/>
      <c r="B30" s="113" t="s">
        <v>25</v>
      </c>
      <c r="C30" s="113"/>
      <c r="D30" s="114">
        <v>5</v>
      </c>
      <c r="E30" s="115"/>
      <c r="M30" s="23"/>
      <c r="N30" s="23"/>
    </row>
    <row r="31" spans="1:19" ht="26.25" customHeight="1" x14ac:dyDescent="0.7">
      <c r="A31" s="30"/>
      <c r="B31" s="116" t="s">
        <v>26</v>
      </c>
      <c r="C31" s="117"/>
      <c r="D31" s="118">
        <f>D30*3.5/5</f>
        <v>3.5</v>
      </c>
      <c r="E31" s="119"/>
      <c r="M31" s="23"/>
      <c r="N31" s="23"/>
    </row>
    <row r="32" spans="1:19" ht="26.25" customHeight="1" x14ac:dyDescent="0.7">
      <c r="A32" s="30"/>
      <c r="B32" s="124" t="s">
        <v>78</v>
      </c>
      <c r="C32" s="125"/>
      <c r="D32" s="126">
        <v>4.67</v>
      </c>
      <c r="E32" s="127"/>
      <c r="M32" s="23"/>
      <c r="N32" s="23"/>
    </row>
    <row r="33" spans="1:16" ht="26.25" customHeight="1" x14ac:dyDescent="0.7">
      <c r="A33" s="30"/>
      <c r="B33" s="116" t="s">
        <v>27</v>
      </c>
      <c r="C33" s="117"/>
      <c r="D33" s="118">
        <f>D32*1.5/5</f>
        <v>1.401</v>
      </c>
      <c r="E33" s="119"/>
      <c r="M33" s="23"/>
      <c r="N33" s="23"/>
    </row>
    <row r="34" spans="1:16" ht="26.25" customHeight="1" thickBot="1" x14ac:dyDescent="0.75">
      <c r="A34" s="30"/>
      <c r="B34" s="128" t="s">
        <v>28</v>
      </c>
      <c r="C34" s="129"/>
      <c r="D34" s="130">
        <f>SUM(D31+D33)</f>
        <v>4.9009999999999998</v>
      </c>
      <c r="E34" s="131"/>
      <c r="M34" s="23"/>
      <c r="N34" s="23"/>
    </row>
    <row r="35" spans="1:16" ht="26.25" customHeight="1" thickBot="1" x14ac:dyDescent="0.75">
      <c r="A35" s="30"/>
      <c r="B35" s="120" t="s">
        <v>24</v>
      </c>
      <c r="C35" s="121"/>
      <c r="D35" s="122" t="str">
        <f>IF(D34=5,"ดีเยี่ยม",IF(D34&gt;=4,"ดีมาก",IF(D34&gt;=3,"ดี",IF(D34&gt;=2,"พอใช้",IF(D34&gt;=1,"ต้องปรับปรุง","ไม่มีการปฏิบัติตามมาตรฐาน")))))</f>
        <v>ดีมาก</v>
      </c>
      <c r="E35" s="123"/>
      <c r="M35" s="23"/>
      <c r="N35" s="23"/>
    </row>
    <row r="36" spans="1:16" ht="26.25" customHeight="1" x14ac:dyDescent="0.55000000000000004">
      <c r="M36" s="23"/>
      <c r="N36" s="23"/>
    </row>
    <row r="37" spans="1:16" ht="26.25" customHeight="1" x14ac:dyDescent="0.55000000000000004">
      <c r="B37" s="49" t="s">
        <v>34</v>
      </c>
      <c r="C37" s="49"/>
      <c r="L37" s="1"/>
      <c r="M37" s="28"/>
      <c r="P37" s="23"/>
    </row>
    <row r="38" spans="1:16" ht="26.25" customHeight="1" x14ac:dyDescent="0.55000000000000004">
      <c r="A38" s="27" t="s">
        <v>74</v>
      </c>
      <c r="B38" s="49" t="s">
        <v>75</v>
      </c>
      <c r="P38" s="23"/>
    </row>
    <row r="39" spans="1:16" ht="26.25" customHeight="1" x14ac:dyDescent="0.55000000000000004">
      <c r="A39" s="27" t="s">
        <v>40</v>
      </c>
      <c r="B39" s="49" t="s">
        <v>72</v>
      </c>
      <c r="P39" s="23"/>
    </row>
    <row r="40" spans="1:16" ht="26.25" customHeight="1" x14ac:dyDescent="0.55000000000000004">
      <c r="B40" s="80" t="s">
        <v>73</v>
      </c>
      <c r="P40" s="23"/>
    </row>
    <row r="41" spans="1:16" ht="48.75" customHeight="1" x14ac:dyDescent="0.55000000000000004">
      <c r="A41" s="27" t="s">
        <v>41</v>
      </c>
      <c r="B41" s="80" t="s">
        <v>42</v>
      </c>
      <c r="P41" s="23"/>
    </row>
    <row r="42" spans="1:16" ht="29.25" customHeight="1" x14ac:dyDescent="0.55000000000000004">
      <c r="A42" s="27" t="s">
        <v>43</v>
      </c>
      <c r="B42" s="82" t="s">
        <v>44</v>
      </c>
      <c r="P42" s="23"/>
    </row>
    <row r="43" spans="1:16" ht="44.25" customHeight="1" x14ac:dyDescent="0.55000000000000004">
      <c r="A43" s="28" t="s">
        <v>35</v>
      </c>
      <c r="B43" s="81" t="s">
        <v>36</v>
      </c>
      <c r="P43" s="23"/>
    </row>
    <row r="44" spans="1:16" ht="26.25" customHeight="1" x14ac:dyDescent="0.55000000000000004">
      <c r="B44" s="27"/>
      <c r="C44" s="49"/>
      <c r="L44" s="1"/>
      <c r="M44" s="28"/>
      <c r="P44" s="23"/>
    </row>
    <row r="45" spans="1:16" ht="26.25" customHeight="1" x14ac:dyDescent="0.55000000000000004">
      <c r="B45" s="27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P45" s="23"/>
    </row>
    <row r="46" spans="1:16" ht="26.25" customHeight="1" x14ac:dyDescent="0.55000000000000004">
      <c r="B46" s="27"/>
      <c r="C46" s="49"/>
      <c r="L46" s="1"/>
      <c r="M46" s="28"/>
      <c r="P46" s="23"/>
    </row>
    <row r="47" spans="1:16" ht="26.25" customHeight="1" x14ac:dyDescent="0.55000000000000004">
      <c r="B47" s="27"/>
      <c r="C47" s="49"/>
      <c r="L47" s="1"/>
      <c r="M47" s="28"/>
      <c r="P47" s="23"/>
    </row>
    <row r="48" spans="1:16" ht="26.25" customHeight="1" x14ac:dyDescent="0.55000000000000004">
      <c r="B48" s="27"/>
      <c r="C48" s="49"/>
      <c r="L48" s="1"/>
      <c r="M48" s="28"/>
      <c r="P48" s="23"/>
    </row>
    <row r="49" spans="2:13" ht="26.25" customHeight="1" x14ac:dyDescent="0.55000000000000004">
      <c r="B49" s="27"/>
      <c r="C49" s="49"/>
      <c r="L49" s="1"/>
      <c r="M49" s="28"/>
    </row>
    <row r="50" spans="2:13" ht="26.25" customHeight="1" x14ac:dyDescent="0.55000000000000004">
      <c r="B50" s="27"/>
      <c r="L50" s="1"/>
      <c r="M50" s="28"/>
    </row>
    <row r="51" spans="2:13" ht="26.25" customHeight="1" x14ac:dyDescent="0.55000000000000004">
      <c r="B51" s="27"/>
      <c r="L51" s="1"/>
      <c r="M51" s="28"/>
    </row>
    <row r="52" spans="2:13" ht="26.25" customHeight="1" x14ac:dyDescent="0.55000000000000004">
      <c r="B52" s="27"/>
      <c r="L52" s="1"/>
      <c r="M52" s="28"/>
    </row>
    <row r="53" spans="2:13" ht="26.25" customHeight="1" x14ac:dyDescent="0.55000000000000004">
      <c r="B53" s="27"/>
      <c r="L53" s="1"/>
      <c r="M53" s="28"/>
    </row>
    <row r="54" spans="2:13" ht="26.25" customHeight="1" x14ac:dyDescent="0.55000000000000004">
      <c r="B54" s="27"/>
      <c r="L54" s="1"/>
      <c r="M54" s="28"/>
    </row>
    <row r="55" spans="2:13" ht="26.25" customHeight="1" x14ac:dyDescent="0.55000000000000004">
      <c r="B55" s="27"/>
      <c r="L55" s="1"/>
      <c r="M55" s="28"/>
    </row>
    <row r="56" spans="2:13" ht="26.25" customHeight="1" x14ac:dyDescent="0.55000000000000004">
      <c r="B56" s="27"/>
      <c r="L56" s="1"/>
      <c r="M56" s="28"/>
    </row>
    <row r="57" spans="2:13" ht="26.25" customHeight="1" x14ac:dyDescent="0.55000000000000004">
      <c r="B57" s="27"/>
      <c r="L57" s="1"/>
      <c r="M57" s="28"/>
    </row>
    <row r="58" spans="2:13" ht="26.25" customHeight="1" x14ac:dyDescent="0.55000000000000004">
      <c r="B58" s="27"/>
      <c r="L58" s="1"/>
      <c r="M58" s="28"/>
    </row>
    <row r="59" spans="2:13" ht="26.25" customHeight="1" x14ac:dyDescent="0.55000000000000004">
      <c r="B59" s="27"/>
      <c r="L59" s="1"/>
      <c r="M59" s="28"/>
    </row>
    <row r="60" spans="2:13" ht="26.25" customHeight="1" x14ac:dyDescent="0.55000000000000004">
      <c r="B60" s="27"/>
      <c r="L60" s="1"/>
      <c r="M60" s="28"/>
    </row>
    <row r="61" spans="2:13" ht="26.25" customHeight="1" x14ac:dyDescent="0.55000000000000004">
      <c r="B61" s="27"/>
      <c r="L61" s="1"/>
      <c r="M61" s="28"/>
    </row>
    <row r="62" spans="2:13" ht="26.25" customHeight="1" x14ac:dyDescent="0.55000000000000004">
      <c r="B62" s="27"/>
      <c r="L62" s="1"/>
      <c r="M62" s="28"/>
    </row>
    <row r="63" spans="2:13" ht="26.25" customHeight="1" x14ac:dyDescent="0.55000000000000004">
      <c r="B63" s="27"/>
      <c r="L63" s="1"/>
      <c r="M63" s="28"/>
    </row>
    <row r="64" spans="2:13" ht="26.25" customHeight="1" x14ac:dyDescent="0.55000000000000004">
      <c r="B64" s="27"/>
      <c r="L64" s="1"/>
      <c r="M64" s="28"/>
    </row>
    <row r="65" spans="2:13" ht="26.25" customHeight="1" x14ac:dyDescent="0.55000000000000004">
      <c r="B65" s="27"/>
      <c r="L65" s="1"/>
      <c r="M65" s="28"/>
    </row>
    <row r="66" spans="2:13" ht="26.25" customHeight="1" x14ac:dyDescent="0.55000000000000004">
      <c r="B66" s="27"/>
      <c r="L66" s="1"/>
      <c r="M66" s="28"/>
    </row>
    <row r="67" spans="2:13" ht="26.25" customHeight="1" x14ac:dyDescent="0.55000000000000004">
      <c r="B67" s="27"/>
      <c r="L67" s="1"/>
      <c r="M67" s="28"/>
    </row>
    <row r="68" spans="2:13" ht="26.25" customHeight="1" x14ac:dyDescent="0.55000000000000004">
      <c r="B68" s="27"/>
      <c r="L68" s="1"/>
      <c r="M68" s="28"/>
    </row>
    <row r="69" spans="2:13" ht="26.25" customHeight="1" x14ac:dyDescent="0.55000000000000004">
      <c r="B69" s="27"/>
      <c r="L69" s="1"/>
      <c r="M69" s="28"/>
    </row>
    <row r="70" spans="2:13" ht="26.25" customHeight="1" x14ac:dyDescent="0.55000000000000004">
      <c r="B70" s="27"/>
      <c r="L70" s="1"/>
      <c r="M70" s="28"/>
    </row>
    <row r="71" spans="2:13" ht="26.25" customHeight="1" x14ac:dyDescent="0.55000000000000004">
      <c r="B71" s="27"/>
      <c r="L71" s="1"/>
      <c r="M71" s="28"/>
    </row>
    <row r="72" spans="2:13" ht="26.25" customHeight="1" x14ac:dyDescent="0.55000000000000004">
      <c r="B72" s="27"/>
      <c r="L72" s="1"/>
      <c r="M72" s="28"/>
    </row>
    <row r="73" spans="2:13" ht="26.25" customHeight="1" x14ac:dyDescent="0.55000000000000004">
      <c r="B73" s="27"/>
      <c r="L73" s="1"/>
      <c r="M73" s="28"/>
    </row>
    <row r="74" spans="2:13" ht="26.25" customHeight="1" x14ac:dyDescent="0.55000000000000004">
      <c r="B74" s="27"/>
      <c r="L74" s="1"/>
      <c r="M74" s="28"/>
    </row>
    <row r="75" spans="2:13" ht="26.25" customHeight="1" x14ac:dyDescent="0.55000000000000004">
      <c r="B75" s="27"/>
      <c r="L75" s="1"/>
      <c r="M75" s="28"/>
    </row>
    <row r="76" spans="2:13" ht="26.25" customHeight="1" x14ac:dyDescent="0.55000000000000004">
      <c r="B76" s="27"/>
      <c r="L76" s="1"/>
      <c r="M76" s="28"/>
    </row>
    <row r="77" spans="2:13" ht="26.25" customHeight="1" x14ac:dyDescent="0.55000000000000004">
      <c r="B77" s="27"/>
      <c r="L77" s="1"/>
      <c r="M77" s="28"/>
    </row>
    <row r="78" spans="2:13" ht="26.25" customHeight="1" x14ac:dyDescent="0.55000000000000004">
      <c r="B78" s="27"/>
      <c r="L78" s="1"/>
      <c r="M78" s="28"/>
    </row>
    <row r="79" spans="2:13" ht="26.25" customHeight="1" x14ac:dyDescent="0.55000000000000004">
      <c r="B79" s="27"/>
      <c r="L79" s="1"/>
      <c r="M79" s="28"/>
    </row>
    <row r="80" spans="2:13" ht="26.25" customHeight="1" x14ac:dyDescent="0.55000000000000004">
      <c r="B80" s="27"/>
      <c r="L80" s="1"/>
      <c r="M80" s="28"/>
    </row>
    <row r="81" spans="2:13" ht="26.25" customHeight="1" x14ac:dyDescent="0.55000000000000004">
      <c r="B81" s="27"/>
      <c r="L81" s="1"/>
      <c r="M81" s="28"/>
    </row>
    <row r="82" spans="2:13" ht="26.25" customHeight="1" x14ac:dyDescent="0.55000000000000004">
      <c r="B82" s="27"/>
      <c r="L82" s="1"/>
      <c r="M82" s="28"/>
    </row>
    <row r="83" spans="2:13" ht="26.25" customHeight="1" x14ac:dyDescent="0.55000000000000004">
      <c r="B83" s="27"/>
      <c r="L83" s="1"/>
      <c r="M83" s="28"/>
    </row>
    <row r="84" spans="2:13" ht="26.25" customHeight="1" x14ac:dyDescent="0.55000000000000004">
      <c r="B84" s="27"/>
      <c r="L84" s="1"/>
      <c r="M84" s="28"/>
    </row>
    <row r="85" spans="2:13" ht="26.25" customHeight="1" x14ac:dyDescent="0.55000000000000004">
      <c r="B85" s="27"/>
      <c r="L85" s="1"/>
      <c r="M85" s="28"/>
    </row>
    <row r="86" spans="2:13" ht="26.25" customHeight="1" x14ac:dyDescent="0.55000000000000004">
      <c r="B86" s="27"/>
      <c r="L86" s="1"/>
      <c r="M86" s="28"/>
    </row>
    <row r="87" spans="2:13" ht="26.25" customHeight="1" x14ac:dyDescent="0.55000000000000004">
      <c r="B87" s="27"/>
      <c r="L87" s="1"/>
      <c r="M87" s="28"/>
    </row>
    <row r="88" spans="2:13" ht="26.25" customHeight="1" x14ac:dyDescent="0.55000000000000004">
      <c r="B88" s="27"/>
      <c r="L88" s="1"/>
      <c r="M88" s="28"/>
    </row>
    <row r="89" spans="2:13" ht="26.25" customHeight="1" x14ac:dyDescent="0.55000000000000004">
      <c r="B89" s="27"/>
      <c r="L89" s="1"/>
      <c r="M89" s="28"/>
    </row>
    <row r="90" spans="2:13" ht="26.25" customHeight="1" x14ac:dyDescent="0.55000000000000004">
      <c r="B90" s="27"/>
      <c r="L90" s="1"/>
      <c r="M90" s="28"/>
    </row>
    <row r="91" spans="2:13" ht="26.25" customHeight="1" x14ac:dyDescent="0.55000000000000004">
      <c r="B91" s="27"/>
      <c r="L91" s="1"/>
      <c r="M91" s="28"/>
    </row>
    <row r="92" spans="2:13" ht="26.25" customHeight="1" x14ac:dyDescent="0.55000000000000004">
      <c r="B92" s="27"/>
      <c r="L92" s="1"/>
      <c r="M92" s="28"/>
    </row>
    <row r="93" spans="2:13" ht="26.25" customHeight="1" x14ac:dyDescent="0.55000000000000004">
      <c r="B93" s="27"/>
      <c r="L93" s="1"/>
      <c r="M93" s="28"/>
    </row>
    <row r="94" spans="2:13" ht="26.25" customHeight="1" x14ac:dyDescent="0.55000000000000004">
      <c r="B94" s="27"/>
      <c r="L94" s="1"/>
      <c r="M94" s="28"/>
    </row>
    <row r="95" spans="2:13" ht="26.25" customHeight="1" x14ac:dyDescent="0.55000000000000004">
      <c r="B95" s="27"/>
      <c r="L95" s="1"/>
      <c r="M95" s="28"/>
    </row>
    <row r="96" spans="2:13" ht="26.25" customHeight="1" x14ac:dyDescent="0.55000000000000004">
      <c r="B96" s="27"/>
      <c r="L96" s="1"/>
      <c r="M96" s="28"/>
    </row>
    <row r="97" spans="2:13" ht="26.25" customHeight="1" x14ac:dyDescent="0.55000000000000004">
      <c r="B97" s="27"/>
      <c r="L97" s="1"/>
      <c r="M97" s="28"/>
    </row>
    <row r="98" spans="2:13" ht="26.25" customHeight="1" x14ac:dyDescent="0.55000000000000004">
      <c r="B98" s="27"/>
      <c r="L98" s="1"/>
      <c r="M98" s="28"/>
    </row>
    <row r="99" spans="2:13" ht="26.25" customHeight="1" x14ac:dyDescent="0.55000000000000004">
      <c r="B99" s="27"/>
      <c r="L99" s="1"/>
      <c r="M99" s="28"/>
    </row>
    <row r="100" spans="2:13" ht="26.25" customHeight="1" x14ac:dyDescent="0.55000000000000004">
      <c r="B100" s="27"/>
      <c r="L100" s="1"/>
      <c r="M100" s="28"/>
    </row>
    <row r="101" spans="2:13" ht="26.25" customHeight="1" x14ac:dyDescent="0.55000000000000004">
      <c r="B101" s="27"/>
      <c r="L101" s="1"/>
      <c r="M101" s="28"/>
    </row>
    <row r="102" spans="2:13" ht="26.25" customHeight="1" x14ac:dyDescent="0.55000000000000004">
      <c r="B102" s="27"/>
      <c r="L102" s="1"/>
      <c r="M102" s="28"/>
    </row>
    <row r="103" spans="2:13" ht="26.25" customHeight="1" x14ac:dyDescent="0.55000000000000004">
      <c r="B103" s="27"/>
      <c r="L103" s="1"/>
      <c r="M103" s="28"/>
    </row>
    <row r="104" spans="2:13" ht="26.25" customHeight="1" x14ac:dyDescent="0.55000000000000004">
      <c r="B104" s="27"/>
      <c r="L104" s="1"/>
      <c r="M104" s="28"/>
    </row>
    <row r="105" spans="2:13" ht="26.25" customHeight="1" x14ac:dyDescent="0.55000000000000004">
      <c r="B105" s="27"/>
      <c r="L105" s="1"/>
      <c r="M105" s="28"/>
    </row>
    <row r="106" spans="2:13" ht="26.25" customHeight="1" x14ac:dyDescent="0.55000000000000004">
      <c r="B106" s="27"/>
      <c r="L106" s="1"/>
      <c r="M106" s="28"/>
    </row>
    <row r="107" spans="2:13" ht="26.25" customHeight="1" x14ac:dyDescent="0.55000000000000004">
      <c r="B107" s="27"/>
      <c r="L107" s="1"/>
      <c r="M107" s="28"/>
    </row>
    <row r="108" spans="2:13" ht="26.25" customHeight="1" x14ac:dyDescent="0.55000000000000004">
      <c r="B108" s="27"/>
      <c r="L108" s="1"/>
      <c r="M108" s="28"/>
    </row>
    <row r="109" spans="2:13" ht="26.25" customHeight="1" x14ac:dyDescent="0.55000000000000004">
      <c r="B109" s="27"/>
      <c r="L109" s="1"/>
      <c r="M109" s="28"/>
    </row>
    <row r="110" spans="2:13" ht="26.25" customHeight="1" x14ac:dyDescent="0.55000000000000004">
      <c r="B110" s="27"/>
      <c r="L110" s="1"/>
      <c r="M110" s="28"/>
    </row>
    <row r="111" spans="2:13" ht="26.25" customHeight="1" x14ac:dyDescent="0.55000000000000004">
      <c r="B111" s="27"/>
      <c r="L111" s="1"/>
      <c r="M111" s="28"/>
    </row>
    <row r="112" spans="2:13" ht="26.25" customHeight="1" x14ac:dyDescent="0.55000000000000004">
      <c r="B112" s="27"/>
      <c r="L112" s="1"/>
      <c r="M112" s="28"/>
    </row>
    <row r="113" spans="2:13" ht="26.25" customHeight="1" x14ac:dyDescent="0.55000000000000004">
      <c r="B113" s="27"/>
      <c r="L113" s="1"/>
      <c r="M113" s="28"/>
    </row>
    <row r="114" spans="2:13" ht="26.25" customHeight="1" x14ac:dyDescent="0.55000000000000004">
      <c r="B114" s="27"/>
      <c r="L114" s="1"/>
      <c r="M114" s="28"/>
    </row>
    <row r="115" spans="2:13" ht="26.25" customHeight="1" x14ac:dyDescent="0.55000000000000004">
      <c r="B115" s="27"/>
      <c r="L115" s="1"/>
      <c r="M115" s="28"/>
    </row>
    <row r="116" spans="2:13" ht="26.25" customHeight="1" x14ac:dyDescent="0.55000000000000004">
      <c r="B116" s="27"/>
      <c r="L116" s="1"/>
      <c r="M116" s="28"/>
    </row>
  </sheetData>
  <mergeCells count="40">
    <mergeCell ref="B35:C35"/>
    <mergeCell ref="D35:E35"/>
    <mergeCell ref="B32:C32"/>
    <mergeCell ref="D32:E32"/>
    <mergeCell ref="B33:C33"/>
    <mergeCell ref="D33:E33"/>
    <mergeCell ref="B34:C34"/>
    <mergeCell ref="D34:E34"/>
    <mergeCell ref="M3:M4"/>
    <mergeCell ref="B29:E29"/>
    <mergeCell ref="B30:C30"/>
    <mergeCell ref="D30:E30"/>
    <mergeCell ref="B31:C31"/>
    <mergeCell ref="D31:E31"/>
    <mergeCell ref="I20:K20"/>
    <mergeCell ref="F6:K6"/>
    <mergeCell ref="H7:K7"/>
    <mergeCell ref="G8:K8"/>
    <mergeCell ref="F9:K9"/>
    <mergeCell ref="H10:K10"/>
    <mergeCell ref="H11:K11"/>
    <mergeCell ref="F13:K13"/>
    <mergeCell ref="E14:K14"/>
    <mergeCell ref="J17:K17"/>
    <mergeCell ref="C45:M45"/>
    <mergeCell ref="A1:N1"/>
    <mergeCell ref="A2:N2"/>
    <mergeCell ref="G18:K18"/>
    <mergeCell ref="H19:K19"/>
    <mergeCell ref="H27:K27"/>
    <mergeCell ref="J21:K21"/>
    <mergeCell ref="E22:K22"/>
    <mergeCell ref="J23:K23"/>
    <mergeCell ref="H24:K24"/>
    <mergeCell ref="H25:K25"/>
    <mergeCell ref="H26:K26"/>
    <mergeCell ref="A3:A4"/>
    <mergeCell ref="B3:B4"/>
    <mergeCell ref="C3:K3"/>
    <mergeCell ref="L3:L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opLeftCell="A46" zoomScale="85" zoomScaleNormal="85" workbookViewId="0">
      <selection activeCell="P28" sqref="P28"/>
    </sheetView>
  </sheetViews>
  <sheetFormatPr defaultColWidth="9.125" defaultRowHeight="26.25" customHeight="1" x14ac:dyDescent="0.55000000000000004"/>
  <cols>
    <col min="1" max="1" width="13.25" style="27" customWidth="1"/>
    <col min="2" max="2" width="49.75" style="1" customWidth="1"/>
    <col min="3" max="11" width="5.75" style="1" customWidth="1"/>
    <col min="12" max="12" width="15.25" style="28" customWidth="1"/>
    <col min="13" max="13" width="14.75" style="28" customWidth="1"/>
    <col min="14" max="16384" width="9.125" style="1"/>
  </cols>
  <sheetData>
    <row r="1" spans="1:14" ht="26.25" customHeight="1" thickBot="1" x14ac:dyDescent="0.6">
      <c r="A1" s="84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38.25" customHeight="1" x14ac:dyDescent="0.55000000000000004">
      <c r="A2" s="87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</row>
    <row r="3" spans="1:14" ht="26.25" customHeight="1" x14ac:dyDescent="0.55000000000000004">
      <c r="A3" s="101" t="s">
        <v>0</v>
      </c>
      <c r="B3" s="103" t="s">
        <v>1</v>
      </c>
      <c r="C3" s="105" t="s">
        <v>2</v>
      </c>
      <c r="D3" s="105"/>
      <c r="E3" s="105"/>
      <c r="F3" s="105"/>
      <c r="G3" s="105"/>
      <c r="H3" s="105"/>
      <c r="I3" s="105"/>
      <c r="J3" s="105"/>
      <c r="K3" s="106"/>
      <c r="L3" s="107" t="s">
        <v>32</v>
      </c>
      <c r="M3" s="109" t="s">
        <v>29</v>
      </c>
      <c r="N3" s="36"/>
    </row>
    <row r="4" spans="1:14" ht="26.25" customHeight="1" thickBot="1" x14ac:dyDescent="0.6">
      <c r="A4" s="102"/>
      <c r="B4" s="104"/>
      <c r="C4" s="2">
        <v>1</v>
      </c>
      <c r="D4" s="2">
        <v>2</v>
      </c>
      <c r="E4" s="2">
        <v>3</v>
      </c>
      <c r="F4" s="59">
        <v>4</v>
      </c>
      <c r="G4" s="2">
        <v>5</v>
      </c>
      <c r="H4" s="2">
        <v>6</v>
      </c>
      <c r="I4" s="2">
        <v>7</v>
      </c>
      <c r="J4" s="2">
        <v>8</v>
      </c>
      <c r="K4" s="3">
        <v>9</v>
      </c>
      <c r="L4" s="108"/>
      <c r="M4" s="109"/>
      <c r="N4" s="36" t="s">
        <v>30</v>
      </c>
    </row>
    <row r="5" spans="1:14" ht="26.25" customHeight="1" x14ac:dyDescent="0.55000000000000004">
      <c r="A5" s="4">
        <v>1</v>
      </c>
      <c r="B5" s="5" t="s">
        <v>3</v>
      </c>
      <c r="C5" s="40">
        <v>1</v>
      </c>
      <c r="D5" s="40">
        <v>1</v>
      </c>
      <c r="E5" s="40">
        <v>1</v>
      </c>
      <c r="F5" s="43">
        <v>1</v>
      </c>
      <c r="G5" s="132"/>
      <c r="H5" s="133"/>
      <c r="I5" s="133"/>
      <c r="J5" s="133"/>
      <c r="K5" s="134"/>
      <c r="L5" s="32">
        <f>SUM(C5:K5)</f>
        <v>4</v>
      </c>
      <c r="M5" s="68"/>
      <c r="N5" s="38">
        <f>(L5/(4-M5)*5)</f>
        <v>5</v>
      </c>
    </row>
    <row r="6" spans="1:14" ht="26.25" customHeight="1" x14ac:dyDescent="0.55000000000000004">
      <c r="A6" s="4">
        <v>2</v>
      </c>
      <c r="B6" s="5" t="s">
        <v>4</v>
      </c>
      <c r="C6" s="40">
        <v>1</v>
      </c>
      <c r="D6" s="40">
        <v>1</v>
      </c>
      <c r="E6" s="40">
        <v>1</v>
      </c>
      <c r="F6" s="43">
        <v>1</v>
      </c>
      <c r="G6" s="52"/>
      <c r="H6" s="52"/>
      <c r="I6" s="52"/>
      <c r="J6" s="53"/>
      <c r="K6" s="54"/>
      <c r="L6" s="32">
        <f t="shared" ref="L6:L16" si="0">SUM(C6:K6)</f>
        <v>4</v>
      </c>
      <c r="M6" s="68"/>
      <c r="N6" s="38">
        <f>(L6/(4-M6)*5)</f>
        <v>5</v>
      </c>
    </row>
    <row r="7" spans="1:14" ht="26.25" customHeight="1" x14ac:dyDescent="0.55000000000000004">
      <c r="A7" s="4">
        <v>3</v>
      </c>
      <c r="B7" s="5" t="s">
        <v>45</v>
      </c>
      <c r="C7" s="43">
        <v>0.5</v>
      </c>
      <c r="D7" s="43">
        <v>0.5</v>
      </c>
      <c r="E7" s="43">
        <v>0.5</v>
      </c>
      <c r="F7" s="43">
        <v>0.5</v>
      </c>
      <c r="G7" s="43">
        <v>0.5</v>
      </c>
      <c r="H7" s="43">
        <v>0.5</v>
      </c>
      <c r="I7" s="55"/>
      <c r="J7" s="56"/>
      <c r="K7" s="57"/>
      <c r="L7" s="32">
        <f t="shared" si="0"/>
        <v>3</v>
      </c>
      <c r="M7" s="68"/>
      <c r="N7" s="38">
        <f>(L7/(6-M7)*5)</f>
        <v>2.5</v>
      </c>
    </row>
    <row r="8" spans="1:14" ht="26.25" customHeight="1" x14ac:dyDescent="0.55000000000000004">
      <c r="A8" s="4">
        <v>4</v>
      </c>
      <c r="B8" s="5" t="s">
        <v>49</v>
      </c>
      <c r="C8" s="40">
        <v>1</v>
      </c>
      <c r="D8" s="40">
        <v>1</v>
      </c>
      <c r="E8" s="40">
        <v>1</v>
      </c>
      <c r="F8" s="60"/>
      <c r="G8" s="52"/>
      <c r="H8" s="52"/>
      <c r="I8" s="52"/>
      <c r="J8" s="53"/>
      <c r="K8" s="54"/>
      <c r="L8" s="32">
        <f t="shared" si="0"/>
        <v>3</v>
      </c>
      <c r="M8" s="68"/>
      <c r="N8" s="38">
        <f>(L8/(3-M8)*5)</f>
        <v>5</v>
      </c>
    </row>
    <row r="9" spans="1:14" ht="26.25" customHeight="1" x14ac:dyDescent="0.55000000000000004">
      <c r="A9" s="4">
        <v>5</v>
      </c>
      <c r="B9" s="5" t="s">
        <v>50</v>
      </c>
      <c r="C9" s="40">
        <v>1</v>
      </c>
      <c r="D9" s="40">
        <v>1</v>
      </c>
      <c r="E9" s="40">
        <v>1</v>
      </c>
      <c r="F9" s="40">
        <v>1</v>
      </c>
      <c r="G9" s="40">
        <v>1</v>
      </c>
      <c r="H9" s="40">
        <v>1</v>
      </c>
      <c r="I9" s="40">
        <v>1</v>
      </c>
      <c r="J9" s="53"/>
      <c r="K9" s="54"/>
      <c r="L9" s="32">
        <f t="shared" si="0"/>
        <v>7</v>
      </c>
      <c r="M9" s="68"/>
      <c r="N9" s="38">
        <f>(L9/(7-M9)*5)</f>
        <v>5</v>
      </c>
    </row>
    <row r="10" spans="1:14" ht="26.25" customHeight="1" x14ac:dyDescent="0.55000000000000004">
      <c r="A10" s="4">
        <v>6</v>
      </c>
      <c r="B10" s="5" t="s">
        <v>51</v>
      </c>
      <c r="C10" s="43">
        <v>1</v>
      </c>
      <c r="D10" s="43">
        <v>1</v>
      </c>
      <c r="E10" s="43">
        <v>1</v>
      </c>
      <c r="F10" s="43">
        <v>1</v>
      </c>
      <c r="G10" s="135"/>
      <c r="H10" s="135"/>
      <c r="I10" s="135"/>
      <c r="J10" s="135"/>
      <c r="K10" s="136"/>
      <c r="L10" s="32">
        <f t="shared" si="0"/>
        <v>4</v>
      </c>
      <c r="M10" s="68"/>
      <c r="N10" s="38">
        <f t="shared" ref="N10" si="1">(L10/(4-M10)*5)</f>
        <v>5</v>
      </c>
    </row>
    <row r="11" spans="1:14" ht="26.25" customHeight="1" x14ac:dyDescent="0.55000000000000004">
      <c r="A11" s="4">
        <v>7</v>
      </c>
      <c r="B11" s="5" t="s">
        <v>52</v>
      </c>
      <c r="C11" s="43">
        <v>1</v>
      </c>
      <c r="D11" s="43">
        <v>1</v>
      </c>
      <c r="E11" s="43">
        <v>1</v>
      </c>
      <c r="F11" s="43">
        <v>1</v>
      </c>
      <c r="G11" s="43">
        <v>1</v>
      </c>
      <c r="H11" s="43">
        <v>1</v>
      </c>
      <c r="I11" s="135"/>
      <c r="J11" s="135"/>
      <c r="K11" s="136"/>
      <c r="L11" s="32">
        <f t="shared" si="0"/>
        <v>6</v>
      </c>
      <c r="M11" s="68"/>
      <c r="N11" s="38">
        <f>(L11/(6-M11)*5)</f>
        <v>5</v>
      </c>
    </row>
    <row r="12" spans="1:14" ht="26.25" customHeight="1" x14ac:dyDescent="0.55000000000000004">
      <c r="A12" s="4">
        <v>8</v>
      </c>
      <c r="B12" s="5" t="s">
        <v>53</v>
      </c>
      <c r="C12" s="40">
        <v>1</v>
      </c>
      <c r="D12" s="40">
        <v>1</v>
      </c>
      <c r="E12" s="40">
        <v>1</v>
      </c>
      <c r="F12" s="137"/>
      <c r="G12" s="135"/>
      <c r="H12" s="135"/>
      <c r="I12" s="135"/>
      <c r="J12" s="135"/>
      <c r="K12" s="136"/>
      <c r="L12" s="32">
        <f t="shared" ref="L12:L15" si="2">SUM(C12:K12)</f>
        <v>3</v>
      </c>
      <c r="M12" s="68"/>
      <c r="N12" s="38">
        <f>(L12/(3-M12)*5)</f>
        <v>5</v>
      </c>
    </row>
    <row r="13" spans="1:14" ht="26.25" customHeight="1" x14ac:dyDescent="0.55000000000000004">
      <c r="A13" s="4">
        <v>9</v>
      </c>
      <c r="B13" s="5" t="s">
        <v>54</v>
      </c>
      <c r="C13" s="43">
        <v>1</v>
      </c>
      <c r="D13" s="43">
        <v>0.5</v>
      </c>
      <c r="E13" s="43">
        <v>0.5</v>
      </c>
      <c r="F13" s="43">
        <v>1</v>
      </c>
      <c r="G13" s="43">
        <v>1</v>
      </c>
      <c r="H13" s="52"/>
      <c r="I13" s="52"/>
      <c r="J13" s="64"/>
      <c r="K13" s="65"/>
      <c r="L13" s="32">
        <f t="shared" si="2"/>
        <v>4</v>
      </c>
      <c r="M13" s="68"/>
      <c r="N13" s="38">
        <f>(L13/(5-M13)*5)</f>
        <v>4</v>
      </c>
    </row>
    <row r="14" spans="1:14" ht="26.25" customHeight="1" x14ac:dyDescent="0.55000000000000004">
      <c r="A14" s="4">
        <v>10</v>
      </c>
      <c r="B14" s="5" t="s">
        <v>57</v>
      </c>
      <c r="C14" s="61">
        <v>1</v>
      </c>
      <c r="D14" s="61">
        <v>1</v>
      </c>
      <c r="E14" s="61">
        <v>0.5</v>
      </c>
      <c r="F14" s="61">
        <v>1</v>
      </c>
      <c r="G14" s="61">
        <v>1</v>
      </c>
      <c r="H14" s="61">
        <v>0.5</v>
      </c>
      <c r="I14" s="61" t="s">
        <v>61</v>
      </c>
      <c r="J14" s="66"/>
      <c r="K14" s="67"/>
      <c r="L14" s="63">
        <f t="shared" si="2"/>
        <v>5</v>
      </c>
      <c r="M14" s="68" t="s">
        <v>62</v>
      </c>
      <c r="N14" s="38">
        <f>(L14/(7-M14)*5)</f>
        <v>4.166666666666667</v>
      </c>
    </row>
    <row r="15" spans="1:14" ht="26.25" customHeight="1" x14ac:dyDescent="0.55000000000000004">
      <c r="A15" s="4">
        <v>11</v>
      </c>
      <c r="B15" s="5" t="s">
        <v>7</v>
      </c>
      <c r="C15" s="40">
        <v>0.5</v>
      </c>
      <c r="D15" s="40">
        <v>1</v>
      </c>
      <c r="E15" s="40">
        <v>1</v>
      </c>
      <c r="F15" s="61">
        <v>1</v>
      </c>
      <c r="G15" s="52"/>
      <c r="H15" s="52"/>
      <c r="I15" s="52"/>
      <c r="J15" s="52"/>
      <c r="K15" s="58"/>
      <c r="L15" s="32">
        <f t="shared" si="2"/>
        <v>3.5</v>
      </c>
      <c r="M15" s="68"/>
      <c r="N15" s="38">
        <f>(L15/(4-M15)*5)</f>
        <v>4.375</v>
      </c>
    </row>
    <row r="16" spans="1:14" ht="26.25" customHeight="1" x14ac:dyDescent="0.55000000000000004">
      <c r="A16" s="4">
        <v>12</v>
      </c>
      <c r="B16" s="5" t="s">
        <v>60</v>
      </c>
      <c r="C16" s="40">
        <v>1</v>
      </c>
      <c r="D16" s="40">
        <v>1</v>
      </c>
      <c r="E16" s="40">
        <v>1</v>
      </c>
      <c r="F16" s="60"/>
      <c r="G16" s="52"/>
      <c r="H16" s="52"/>
      <c r="I16" s="52"/>
      <c r="J16" s="53"/>
      <c r="K16" s="54"/>
      <c r="L16" s="32">
        <f t="shared" si="0"/>
        <v>3</v>
      </c>
      <c r="M16" s="68"/>
      <c r="N16" s="38">
        <f>(L16/(3-M16)*5)</f>
        <v>5</v>
      </c>
    </row>
    <row r="17" spans="1:19" ht="26.25" customHeight="1" x14ac:dyDescent="0.55000000000000004">
      <c r="A17" s="4">
        <v>13</v>
      </c>
      <c r="B17" s="5" t="s">
        <v>65</v>
      </c>
      <c r="C17" s="43">
        <v>1</v>
      </c>
      <c r="D17" s="43">
        <v>1</v>
      </c>
      <c r="E17" s="43">
        <v>1</v>
      </c>
      <c r="F17" s="43">
        <v>1</v>
      </c>
      <c r="G17" s="43">
        <v>1</v>
      </c>
      <c r="H17" s="43">
        <v>1</v>
      </c>
      <c r="I17" s="43">
        <v>0</v>
      </c>
      <c r="J17" s="48">
        <v>1</v>
      </c>
      <c r="K17" s="54"/>
      <c r="L17" s="32">
        <f>SUM(C17:K17)</f>
        <v>7</v>
      </c>
      <c r="M17" s="68"/>
      <c r="N17" s="38">
        <f>(L17/(8-M17)*5)</f>
        <v>4.375</v>
      </c>
    </row>
    <row r="18" spans="1:19" ht="26.25" customHeight="1" x14ac:dyDescent="0.55000000000000004">
      <c r="A18" s="4">
        <v>14</v>
      </c>
      <c r="B18" s="5" t="s">
        <v>66</v>
      </c>
      <c r="C18" s="43">
        <v>1</v>
      </c>
      <c r="D18" s="43">
        <v>1</v>
      </c>
      <c r="E18" s="43">
        <v>1</v>
      </c>
      <c r="F18" s="43">
        <v>1</v>
      </c>
      <c r="G18" s="74">
        <v>1</v>
      </c>
      <c r="H18" s="64"/>
      <c r="I18" s="64"/>
      <c r="J18" s="75"/>
      <c r="K18" s="76"/>
      <c r="L18" s="32">
        <f>SUM(C18:K18)</f>
        <v>5</v>
      </c>
      <c r="M18" s="68"/>
      <c r="N18" s="38">
        <f>(L18/(5-M18)*5)</f>
        <v>5</v>
      </c>
    </row>
    <row r="19" spans="1:19" ht="26.25" customHeight="1" x14ac:dyDescent="0.55000000000000004">
      <c r="A19" s="4">
        <v>15</v>
      </c>
      <c r="B19" s="5" t="s">
        <v>67</v>
      </c>
      <c r="C19" s="61">
        <v>1</v>
      </c>
      <c r="D19" s="61">
        <v>1</v>
      </c>
      <c r="E19" s="61">
        <v>1</v>
      </c>
      <c r="F19" s="62">
        <v>1</v>
      </c>
      <c r="G19" s="77"/>
      <c r="H19" s="78"/>
      <c r="I19" s="55"/>
      <c r="J19" s="56"/>
      <c r="K19" s="57"/>
      <c r="L19" s="32">
        <f t="shared" ref="L19:L21" si="3">SUM(C19:K19)</f>
        <v>4</v>
      </c>
      <c r="M19" s="68"/>
      <c r="N19" s="38">
        <f>(L19/(4-M19)*5)</f>
        <v>5</v>
      </c>
    </row>
    <row r="20" spans="1:19" ht="26.25" customHeight="1" x14ac:dyDescent="0.55000000000000004">
      <c r="A20" s="4">
        <v>16</v>
      </c>
      <c r="B20" s="5" t="s">
        <v>20</v>
      </c>
      <c r="C20" s="43">
        <v>1</v>
      </c>
      <c r="D20" s="43">
        <v>1</v>
      </c>
      <c r="E20" s="43">
        <v>1</v>
      </c>
      <c r="F20" s="43">
        <v>1</v>
      </c>
      <c r="G20" s="40">
        <v>1</v>
      </c>
      <c r="H20" s="71"/>
      <c r="I20" s="71"/>
      <c r="J20" s="72"/>
      <c r="K20" s="73"/>
      <c r="L20" s="32">
        <f t="shared" si="3"/>
        <v>5</v>
      </c>
      <c r="M20" s="68"/>
      <c r="N20" s="38">
        <f t="shared" ref="N20" si="4">(L20/(5-M20)*5)</f>
        <v>5</v>
      </c>
    </row>
    <row r="21" spans="1:19" ht="26.25" customHeight="1" thickBot="1" x14ac:dyDescent="0.6">
      <c r="A21" s="4">
        <v>17</v>
      </c>
      <c r="B21" s="5" t="s">
        <v>68</v>
      </c>
      <c r="C21" s="40">
        <v>1</v>
      </c>
      <c r="D21" s="40">
        <v>1</v>
      </c>
      <c r="E21" s="40">
        <v>1</v>
      </c>
      <c r="F21" s="51">
        <v>1</v>
      </c>
      <c r="G21" s="71"/>
      <c r="H21" s="71"/>
      <c r="I21" s="71"/>
      <c r="J21" s="72"/>
      <c r="K21" s="73"/>
      <c r="L21" s="32">
        <f t="shared" si="3"/>
        <v>4</v>
      </c>
      <c r="M21" s="68"/>
      <c r="N21" s="38">
        <f>(L21/(4-M21)*5)</f>
        <v>5</v>
      </c>
    </row>
    <row r="22" spans="1:19" ht="26.25" customHeight="1" thickBot="1" x14ac:dyDescent="0.6">
      <c r="A22" s="14"/>
      <c r="B22" s="15"/>
      <c r="C22" s="16"/>
      <c r="D22" s="16"/>
      <c r="E22" s="16"/>
      <c r="F22" s="16"/>
      <c r="G22" s="16"/>
      <c r="H22" s="98" t="s">
        <v>22</v>
      </c>
      <c r="I22" s="99"/>
      <c r="J22" s="99"/>
      <c r="K22" s="100"/>
      <c r="L22" s="17">
        <f>SUM(N5:N21)</f>
        <v>79.416666666666657</v>
      </c>
      <c r="N22" s="13"/>
    </row>
    <row r="23" spans="1:19" ht="26.25" customHeight="1" thickTop="1" thickBot="1" x14ac:dyDescent="0.7">
      <c r="A23" s="14"/>
      <c r="B23" s="31"/>
      <c r="C23" s="18"/>
      <c r="D23" s="19"/>
      <c r="E23" s="20"/>
      <c r="F23" s="20"/>
      <c r="G23" s="20"/>
      <c r="H23" s="98" t="s">
        <v>31</v>
      </c>
      <c r="I23" s="99"/>
      <c r="J23" s="99"/>
      <c r="K23" s="100"/>
      <c r="L23" s="17">
        <v>17</v>
      </c>
      <c r="N23" s="13"/>
    </row>
    <row r="24" spans="1:19" ht="26.25" customHeight="1" thickTop="1" thickBot="1" x14ac:dyDescent="0.6">
      <c r="A24" s="14"/>
      <c r="B24" s="20"/>
      <c r="C24" s="20"/>
      <c r="D24" s="20"/>
      <c r="E24" s="20"/>
      <c r="F24" s="20"/>
      <c r="G24" s="20"/>
      <c r="H24" s="93" t="s">
        <v>23</v>
      </c>
      <c r="I24" s="94"/>
      <c r="J24" s="94"/>
      <c r="K24" s="95"/>
      <c r="L24" s="21">
        <f>(L22/L23)</f>
        <v>4.6715686274509798</v>
      </c>
      <c r="M24" s="69"/>
      <c r="N24" s="23"/>
      <c r="O24" s="23"/>
      <c r="P24" s="23"/>
      <c r="Q24" s="23"/>
      <c r="R24" s="23"/>
      <c r="S24" s="23"/>
    </row>
    <row r="25" spans="1:19" ht="26.25" customHeight="1" thickBot="1" x14ac:dyDescent="0.6">
      <c r="A25" s="24"/>
      <c r="B25" s="25"/>
      <c r="C25" s="25"/>
      <c r="D25" s="25"/>
      <c r="E25" s="25"/>
      <c r="F25" s="25"/>
      <c r="G25" s="25"/>
      <c r="H25" s="93" t="s">
        <v>24</v>
      </c>
      <c r="I25" s="94"/>
      <c r="J25" s="94"/>
      <c r="K25" s="95"/>
      <c r="L25" s="26" t="str">
        <f>IF(L24=5,"ดีเยี่ยม",IF(L24&gt;=4,"ดีมาก",IF(L24&gt;=3,"ดี",IF(L24&gt;=2,"พอใช้",IF(L24&gt;=1,"ต้องปรับปรุง","ไม่มีการปฏิบัติตามมาตรฐาน")))))</f>
        <v>ดีมาก</v>
      </c>
      <c r="M25" s="70"/>
      <c r="N25" s="23"/>
    </row>
    <row r="26" spans="1:19" ht="26.25" customHeight="1" x14ac:dyDescent="0.55000000000000004">
      <c r="M26" s="70"/>
      <c r="N26" s="23"/>
    </row>
    <row r="27" spans="1:19" ht="26.25" customHeight="1" x14ac:dyDescent="0.55000000000000004">
      <c r="A27" s="27" t="s">
        <v>46</v>
      </c>
      <c r="B27" s="49" t="s">
        <v>47</v>
      </c>
      <c r="P27" s="23"/>
    </row>
    <row r="28" spans="1:19" ht="99.75" customHeight="1" x14ac:dyDescent="0.55000000000000004">
      <c r="B28" s="80" t="s">
        <v>48</v>
      </c>
      <c r="P28" s="23"/>
    </row>
    <row r="29" spans="1:19" ht="48.75" customHeight="1" x14ac:dyDescent="0.55000000000000004">
      <c r="B29" s="80" t="s">
        <v>76</v>
      </c>
      <c r="P29" s="23"/>
    </row>
    <row r="30" spans="1:19" ht="26.25" customHeight="1" x14ac:dyDescent="0.55000000000000004">
      <c r="A30" s="27" t="s">
        <v>55</v>
      </c>
      <c r="B30" s="49" t="s">
        <v>77</v>
      </c>
      <c r="P30" s="23"/>
    </row>
    <row r="31" spans="1:19" ht="26.25" customHeight="1" x14ac:dyDescent="0.55000000000000004">
      <c r="B31" s="49" t="s">
        <v>56</v>
      </c>
      <c r="P31" s="23"/>
    </row>
    <row r="32" spans="1:19" ht="26.25" customHeight="1" x14ac:dyDescent="0.55000000000000004">
      <c r="A32" s="27" t="s">
        <v>58</v>
      </c>
      <c r="B32" s="49" t="s">
        <v>59</v>
      </c>
      <c r="P32" s="23"/>
    </row>
    <row r="33" spans="1:16" ht="26.25" customHeight="1" x14ac:dyDescent="0.55000000000000004">
      <c r="A33" s="27" t="s">
        <v>63</v>
      </c>
      <c r="B33" s="79" t="s">
        <v>64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P33" s="23"/>
    </row>
    <row r="34" spans="1:16" ht="26.25" customHeight="1" x14ac:dyDescent="0.55000000000000004">
      <c r="A34" s="27" t="s">
        <v>69</v>
      </c>
      <c r="B34" s="49" t="s">
        <v>70</v>
      </c>
      <c r="P34" s="23"/>
    </row>
    <row r="35" spans="1:16" ht="26.25" customHeight="1" x14ac:dyDescent="0.55000000000000004">
      <c r="A35" s="50"/>
      <c r="B35" s="49" t="s">
        <v>71</v>
      </c>
    </row>
    <row r="36" spans="1:16" ht="26.25" customHeight="1" x14ac:dyDescent="0.55000000000000004">
      <c r="B36" s="50"/>
      <c r="L36" s="1"/>
    </row>
    <row r="37" spans="1:16" ht="26.25" customHeight="1" x14ac:dyDescent="0.55000000000000004">
      <c r="B37" s="27"/>
      <c r="L37" s="1"/>
    </row>
    <row r="38" spans="1:16" ht="26.25" customHeight="1" x14ac:dyDescent="0.55000000000000004">
      <c r="B38" s="27"/>
      <c r="L38" s="1"/>
    </row>
    <row r="39" spans="1:16" ht="26.25" customHeight="1" x14ac:dyDescent="0.55000000000000004">
      <c r="B39" s="27"/>
      <c r="L39" s="1"/>
    </row>
    <row r="40" spans="1:16" ht="26.25" customHeight="1" x14ac:dyDescent="0.55000000000000004">
      <c r="B40" s="27"/>
      <c r="L40" s="1"/>
    </row>
    <row r="41" spans="1:16" ht="26.25" customHeight="1" x14ac:dyDescent="0.55000000000000004">
      <c r="B41" s="27"/>
      <c r="L41" s="1"/>
    </row>
    <row r="42" spans="1:16" ht="26.25" customHeight="1" x14ac:dyDescent="0.55000000000000004">
      <c r="B42" s="27"/>
      <c r="L42" s="1"/>
    </row>
    <row r="43" spans="1:16" ht="26.25" customHeight="1" x14ac:dyDescent="0.55000000000000004">
      <c r="B43" s="27"/>
      <c r="L43" s="1"/>
    </row>
    <row r="44" spans="1:16" ht="26.25" customHeight="1" x14ac:dyDescent="0.55000000000000004">
      <c r="B44" s="27"/>
      <c r="L44" s="1"/>
    </row>
    <row r="45" spans="1:16" ht="26.25" customHeight="1" x14ac:dyDescent="0.55000000000000004">
      <c r="B45" s="27"/>
      <c r="L45" s="1"/>
    </row>
    <row r="46" spans="1:16" ht="26.25" customHeight="1" x14ac:dyDescent="0.55000000000000004">
      <c r="B46" s="27"/>
      <c r="L46" s="1"/>
    </row>
    <row r="47" spans="1:16" ht="26.25" customHeight="1" x14ac:dyDescent="0.55000000000000004">
      <c r="B47" s="27"/>
      <c r="L47" s="1"/>
    </row>
    <row r="48" spans="1:16" ht="26.25" customHeight="1" x14ac:dyDescent="0.55000000000000004">
      <c r="B48" s="27"/>
      <c r="L48" s="1"/>
    </row>
    <row r="49" spans="2:12" ht="26.25" customHeight="1" x14ac:dyDescent="0.55000000000000004">
      <c r="B49" s="27"/>
      <c r="L49" s="1"/>
    </row>
    <row r="50" spans="2:12" ht="26.25" customHeight="1" x14ac:dyDescent="0.55000000000000004">
      <c r="B50" s="27"/>
      <c r="L50" s="1"/>
    </row>
    <row r="51" spans="2:12" ht="26.25" customHeight="1" x14ac:dyDescent="0.55000000000000004">
      <c r="B51" s="27"/>
      <c r="L51" s="1"/>
    </row>
    <row r="52" spans="2:12" ht="26.25" customHeight="1" x14ac:dyDescent="0.55000000000000004">
      <c r="B52" s="27"/>
      <c r="L52" s="1"/>
    </row>
    <row r="53" spans="2:12" ht="26.25" customHeight="1" x14ac:dyDescent="0.55000000000000004">
      <c r="B53" s="27"/>
      <c r="L53" s="1"/>
    </row>
    <row r="54" spans="2:12" ht="26.25" customHeight="1" x14ac:dyDescent="0.55000000000000004">
      <c r="B54" s="27"/>
      <c r="L54" s="1"/>
    </row>
    <row r="55" spans="2:12" ht="26.25" customHeight="1" x14ac:dyDescent="0.55000000000000004">
      <c r="B55" s="27"/>
      <c r="L55" s="1"/>
    </row>
    <row r="56" spans="2:12" ht="26.25" customHeight="1" x14ac:dyDescent="0.55000000000000004">
      <c r="B56" s="27"/>
      <c r="L56" s="1"/>
    </row>
    <row r="57" spans="2:12" ht="26.25" customHeight="1" x14ac:dyDescent="0.55000000000000004">
      <c r="B57" s="27"/>
      <c r="L57" s="1"/>
    </row>
    <row r="58" spans="2:12" ht="26.25" customHeight="1" x14ac:dyDescent="0.55000000000000004">
      <c r="B58" s="27"/>
      <c r="L58" s="1"/>
    </row>
    <row r="59" spans="2:12" ht="26.25" customHeight="1" x14ac:dyDescent="0.55000000000000004">
      <c r="B59" s="27"/>
      <c r="L59" s="1"/>
    </row>
    <row r="60" spans="2:12" ht="26.25" customHeight="1" x14ac:dyDescent="0.55000000000000004">
      <c r="B60" s="27"/>
      <c r="L60" s="1"/>
    </row>
    <row r="61" spans="2:12" ht="26.25" customHeight="1" x14ac:dyDescent="0.55000000000000004">
      <c r="B61" s="27"/>
      <c r="L61" s="1"/>
    </row>
    <row r="62" spans="2:12" ht="26.25" customHeight="1" x14ac:dyDescent="0.55000000000000004">
      <c r="B62" s="27"/>
      <c r="L62" s="1"/>
    </row>
    <row r="63" spans="2:12" ht="26.25" customHeight="1" x14ac:dyDescent="0.55000000000000004">
      <c r="B63" s="27"/>
      <c r="L63" s="1"/>
    </row>
    <row r="64" spans="2:12" ht="26.25" customHeight="1" x14ac:dyDescent="0.55000000000000004">
      <c r="B64" s="27"/>
      <c r="L64" s="1"/>
    </row>
    <row r="65" spans="2:12" ht="26.25" customHeight="1" x14ac:dyDescent="0.55000000000000004">
      <c r="B65" s="27"/>
      <c r="L65" s="1"/>
    </row>
    <row r="66" spans="2:12" ht="26.25" customHeight="1" x14ac:dyDescent="0.55000000000000004">
      <c r="B66" s="27"/>
      <c r="L66" s="1"/>
    </row>
    <row r="67" spans="2:12" ht="26.25" customHeight="1" x14ac:dyDescent="0.55000000000000004">
      <c r="B67" s="27"/>
      <c r="L67" s="1"/>
    </row>
    <row r="68" spans="2:12" ht="26.25" customHeight="1" x14ac:dyDescent="0.55000000000000004">
      <c r="B68" s="27"/>
      <c r="L68" s="1"/>
    </row>
    <row r="69" spans="2:12" ht="26.25" customHeight="1" x14ac:dyDescent="0.55000000000000004">
      <c r="B69" s="27"/>
      <c r="L69" s="1"/>
    </row>
    <row r="70" spans="2:12" ht="26.25" customHeight="1" x14ac:dyDescent="0.55000000000000004">
      <c r="B70" s="27"/>
      <c r="L70" s="1"/>
    </row>
    <row r="71" spans="2:12" ht="26.25" customHeight="1" x14ac:dyDescent="0.55000000000000004">
      <c r="B71" s="27"/>
      <c r="L71" s="1"/>
    </row>
    <row r="72" spans="2:12" ht="26.25" customHeight="1" x14ac:dyDescent="0.55000000000000004">
      <c r="B72" s="27"/>
      <c r="L72" s="1"/>
    </row>
    <row r="73" spans="2:12" ht="26.25" customHeight="1" x14ac:dyDescent="0.55000000000000004">
      <c r="B73" s="27"/>
      <c r="L73" s="1"/>
    </row>
    <row r="74" spans="2:12" ht="26.25" customHeight="1" x14ac:dyDescent="0.55000000000000004">
      <c r="B74" s="27"/>
      <c r="L74" s="1"/>
    </row>
    <row r="75" spans="2:12" ht="26.25" customHeight="1" x14ac:dyDescent="0.55000000000000004">
      <c r="B75" s="27"/>
      <c r="L75" s="1"/>
    </row>
    <row r="76" spans="2:12" ht="26.25" customHeight="1" x14ac:dyDescent="0.55000000000000004">
      <c r="B76" s="27"/>
      <c r="L76" s="1"/>
    </row>
    <row r="77" spans="2:12" ht="26.25" customHeight="1" x14ac:dyDescent="0.55000000000000004">
      <c r="B77" s="27"/>
      <c r="L77" s="1"/>
    </row>
    <row r="78" spans="2:12" ht="26.25" customHeight="1" x14ac:dyDescent="0.55000000000000004">
      <c r="B78" s="27"/>
      <c r="L78" s="1"/>
    </row>
    <row r="79" spans="2:12" ht="26.25" customHeight="1" x14ac:dyDescent="0.55000000000000004">
      <c r="B79" s="27"/>
      <c r="L79" s="1"/>
    </row>
    <row r="80" spans="2:12" ht="26.25" customHeight="1" x14ac:dyDescent="0.55000000000000004">
      <c r="B80" s="27"/>
      <c r="L80" s="1"/>
    </row>
    <row r="81" spans="2:12" ht="26.25" customHeight="1" x14ac:dyDescent="0.55000000000000004">
      <c r="B81" s="27"/>
      <c r="L81" s="1"/>
    </row>
    <row r="82" spans="2:12" ht="26.25" customHeight="1" x14ac:dyDescent="0.55000000000000004">
      <c r="B82" s="27"/>
      <c r="L82" s="1"/>
    </row>
    <row r="83" spans="2:12" ht="26.25" customHeight="1" x14ac:dyDescent="0.55000000000000004">
      <c r="B83" s="27"/>
      <c r="L83" s="1"/>
    </row>
    <row r="84" spans="2:12" ht="26.25" customHeight="1" x14ac:dyDescent="0.55000000000000004">
      <c r="B84" s="27"/>
      <c r="L84" s="1"/>
    </row>
    <row r="85" spans="2:12" ht="26.25" customHeight="1" x14ac:dyDescent="0.55000000000000004">
      <c r="B85" s="27"/>
      <c r="L85" s="1"/>
    </row>
    <row r="86" spans="2:12" ht="26.25" customHeight="1" x14ac:dyDescent="0.55000000000000004">
      <c r="B86" s="27"/>
      <c r="L86" s="1"/>
    </row>
    <row r="87" spans="2:12" ht="26.25" customHeight="1" x14ac:dyDescent="0.55000000000000004">
      <c r="B87" s="27"/>
      <c r="L87" s="1"/>
    </row>
    <row r="88" spans="2:12" ht="26.25" customHeight="1" x14ac:dyDescent="0.55000000000000004">
      <c r="B88" s="27"/>
      <c r="L88" s="1"/>
    </row>
    <row r="89" spans="2:12" ht="26.25" customHeight="1" x14ac:dyDescent="0.55000000000000004">
      <c r="B89" s="27"/>
      <c r="L89" s="1"/>
    </row>
    <row r="90" spans="2:12" ht="26.25" customHeight="1" x14ac:dyDescent="0.55000000000000004">
      <c r="B90" s="27"/>
      <c r="L90" s="1"/>
    </row>
    <row r="91" spans="2:12" ht="26.25" customHeight="1" x14ac:dyDescent="0.55000000000000004">
      <c r="B91" s="27"/>
      <c r="L91" s="1"/>
    </row>
    <row r="92" spans="2:12" ht="26.25" customHeight="1" x14ac:dyDescent="0.55000000000000004">
      <c r="B92" s="27"/>
      <c r="L92" s="1"/>
    </row>
    <row r="93" spans="2:12" ht="26.25" customHeight="1" x14ac:dyDescent="0.55000000000000004">
      <c r="B93" s="27"/>
      <c r="L93" s="1"/>
    </row>
    <row r="94" spans="2:12" ht="26.25" customHeight="1" x14ac:dyDescent="0.55000000000000004">
      <c r="B94" s="27"/>
      <c r="L94" s="1"/>
    </row>
    <row r="95" spans="2:12" ht="26.25" customHeight="1" x14ac:dyDescent="0.55000000000000004">
      <c r="B95" s="27"/>
      <c r="L95" s="1"/>
    </row>
    <row r="96" spans="2:12" ht="26.25" customHeight="1" x14ac:dyDescent="0.55000000000000004">
      <c r="B96" s="27"/>
      <c r="L96" s="1"/>
    </row>
    <row r="97" spans="2:12" ht="26.25" customHeight="1" x14ac:dyDescent="0.55000000000000004">
      <c r="B97" s="27"/>
      <c r="L97" s="1"/>
    </row>
    <row r="98" spans="2:12" ht="26.25" customHeight="1" x14ac:dyDescent="0.55000000000000004">
      <c r="B98" s="27"/>
      <c r="L98" s="1"/>
    </row>
    <row r="99" spans="2:12" ht="26.25" customHeight="1" x14ac:dyDescent="0.55000000000000004">
      <c r="B99" s="27"/>
      <c r="L99" s="1"/>
    </row>
    <row r="100" spans="2:12" ht="26.25" customHeight="1" x14ac:dyDescent="0.55000000000000004">
      <c r="B100" s="27"/>
      <c r="L100" s="1"/>
    </row>
    <row r="101" spans="2:12" ht="26.25" customHeight="1" x14ac:dyDescent="0.55000000000000004">
      <c r="B101" s="27"/>
      <c r="L101" s="1"/>
    </row>
    <row r="102" spans="2:12" ht="26.25" customHeight="1" x14ac:dyDescent="0.55000000000000004">
      <c r="B102" s="27"/>
      <c r="L102" s="1"/>
    </row>
  </sheetData>
  <mergeCells count="15">
    <mergeCell ref="A1:N1"/>
    <mergeCell ref="A2:N2"/>
    <mergeCell ref="A3:A4"/>
    <mergeCell ref="B3:B4"/>
    <mergeCell ref="C3:K3"/>
    <mergeCell ref="L3:L4"/>
    <mergeCell ref="M3:M4"/>
    <mergeCell ref="H25:K25"/>
    <mergeCell ref="H22:K22"/>
    <mergeCell ref="H23:K23"/>
    <mergeCell ref="H24:K24"/>
    <mergeCell ref="G5:K5"/>
    <mergeCell ref="G10:K10"/>
    <mergeCell ref="I11:K11"/>
    <mergeCell ref="F12:K12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ศูฯย์เครื่องมือ 8 สิงหคม</vt:lpstr>
      <vt:lpstr>พื้นทีเครืองมือ</vt:lpstr>
    </vt:vector>
  </TitlesOfParts>
  <Company>OD Walailak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Lakkhana  Samaeng</dc:creator>
  <cp:lastModifiedBy>ccs</cp:lastModifiedBy>
  <cp:lastPrinted>2019-02-11T07:50:10Z</cp:lastPrinted>
  <dcterms:created xsi:type="dcterms:W3CDTF">2018-03-14T03:59:17Z</dcterms:created>
  <dcterms:modified xsi:type="dcterms:W3CDTF">2019-02-11T08:31:35Z</dcterms:modified>
</cp:coreProperties>
</file>