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ข้อมูล\5ส\ผลประเมิน 5ส self audit\2567\"/>
    </mc:Choice>
  </mc:AlternateContent>
  <bookViews>
    <workbookView xWindow="0" yWindow="0" windowWidth="28800" windowHeight="12330" tabRatio="954"/>
  </bookViews>
  <sheets>
    <sheet name="แบบประเมินหน่วยงาน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T33" i="1"/>
  <c r="N36" i="1"/>
  <c r="N33" i="1"/>
  <c r="C36" i="1"/>
  <c r="C33" i="1"/>
  <c r="P25" i="1" l="1"/>
  <c r="O25" i="1"/>
  <c r="P11" i="1" l="1"/>
  <c r="Q11" i="1" s="1"/>
  <c r="P12" i="1"/>
  <c r="O7" i="1"/>
  <c r="O6" i="1"/>
  <c r="R6" i="1" s="1"/>
  <c r="Q22" i="1"/>
  <c r="Q19" i="1"/>
  <c r="Q25" i="1"/>
  <c r="P24" i="1"/>
  <c r="Q24" i="1" s="1"/>
  <c r="P22" i="1"/>
  <c r="P20" i="1"/>
  <c r="Q20" i="1" s="1"/>
  <c r="P19" i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0" i="1"/>
  <c r="Q10" i="1" s="1"/>
  <c r="P9" i="1"/>
  <c r="Q9" i="1" s="1"/>
  <c r="P8" i="1"/>
  <c r="P7" i="1"/>
  <c r="P6" i="1"/>
  <c r="R21" i="1"/>
  <c r="R23" i="1"/>
  <c r="O24" i="1"/>
  <c r="O22" i="1"/>
  <c r="O8" i="1"/>
  <c r="R8" i="1" s="1"/>
  <c r="O9" i="1"/>
  <c r="R9" i="1" s="1"/>
  <c r="O10" i="1"/>
  <c r="R10" i="1" s="1"/>
  <c r="O11" i="1"/>
  <c r="R11" i="1" s="1"/>
  <c r="O12" i="1"/>
  <c r="R12" i="1" s="1"/>
  <c r="O13" i="1"/>
  <c r="O14" i="1"/>
  <c r="O15" i="1"/>
  <c r="O16" i="1"/>
  <c r="O17" i="1"/>
  <c r="O18" i="1"/>
  <c r="O19" i="1"/>
  <c r="O20" i="1"/>
  <c r="R20" i="1" s="1"/>
  <c r="Q7" i="1" l="1"/>
  <c r="Q8" i="1"/>
  <c r="Q12" i="1"/>
  <c r="Q6" i="1"/>
  <c r="R18" i="1"/>
  <c r="R19" i="1"/>
  <c r="R7" i="1"/>
  <c r="R17" i="1"/>
  <c r="R16" i="1"/>
  <c r="O27" i="1"/>
  <c r="R15" i="1"/>
  <c r="R14" i="1"/>
  <c r="R25" i="1"/>
  <c r="R13" i="1"/>
  <c r="R24" i="1"/>
  <c r="R22" i="1"/>
  <c r="O26" i="1" l="1"/>
  <c r="O28" i="1" s="1"/>
  <c r="C32" i="1" l="1"/>
  <c r="T32" i="1"/>
  <c r="N32" i="1"/>
  <c r="O29" i="1"/>
  <c r="C37" i="1" l="1"/>
  <c r="T37" i="1"/>
  <c r="N37" i="1"/>
</calcChain>
</file>

<file path=xl/sharedStrings.xml><?xml version="1.0" encoding="utf-8"?>
<sst xmlns="http://schemas.openxmlformats.org/spreadsheetml/2006/main" count="67" uniqueCount="53">
  <si>
    <t>มาตรฐาน</t>
  </si>
  <si>
    <t>รวมจำนวนมาตรฐานที่ปฏิบัติได้</t>
  </si>
  <si>
    <t xml:space="preserve"> คะแนนมี 3 ระดับได้แก่ 1 คะแนน 0.5 คะแนน 0 คะแนน</t>
  </si>
  <si>
    <t>คะแนน</t>
  </si>
  <si>
    <t>จำนวนข้อ NA ในแต่ละมาตรฐาน</t>
  </si>
  <si>
    <t>จำนวนมาตรฐาน</t>
  </si>
  <si>
    <t>รวมจำนวนคะแนนที่ได้รับ</t>
  </si>
  <si>
    <t>ระดับคะแนนเฉลี่ยที่ได้รับ</t>
  </si>
  <si>
    <t>ระดับการตรวจประเมิน</t>
  </si>
  <si>
    <t xml:space="preserve"> (1) คะแนนเฉลี่ยรวมสำนักงาน</t>
  </si>
  <si>
    <t xml:space="preserve"> (2) คะแนนเฉลี่ยรวม ห้องคณาจารย์ </t>
  </si>
  <si>
    <t>รายงานผลการเกิดอุบัติเหตุ /เวลา</t>
  </si>
  <si>
    <t>จำนวนครั้ง</t>
  </si>
  <si>
    <t>ประเด็น</t>
  </si>
  <si>
    <t>1. ระเบียบเรียบร้อย</t>
  </si>
  <si>
    <t>2.ปลอดภัย</t>
  </si>
  <si>
    <t>3.สิ่งแวดล้อม</t>
  </si>
  <si>
    <t>สภาพแวดล้อมที่ทำงาน</t>
  </si>
  <si>
    <t>ประสิทธิภาพการทำงาน</t>
  </si>
  <si>
    <t xml:space="preserve">4. เพิ่ม </t>
  </si>
  <si>
    <t>วัฒนธรรมองค์กร</t>
  </si>
  <si>
    <t xml:space="preserve">5.เว็บไซต์ </t>
  </si>
  <si>
    <t xml:space="preserve">     คิดเป็น 75% (1.5 คะแนน)</t>
  </si>
  <si>
    <t xml:space="preserve">  คะแนนรวม 2 คะแนนคิดเป็น 100%</t>
  </si>
  <si>
    <t xml:space="preserve">     คิดเป็น 25% (0.5 คะแนน)</t>
  </si>
  <si>
    <t>สรุปผลคะแนนหน่วยงาน (เต็ม 2 คะแนน)</t>
  </si>
  <si>
    <t>สรุปผลคะแนนหน่วยงาน (เต็ม 1 คะแนน)</t>
  </si>
  <si>
    <t xml:space="preserve">     คิดเป็น 75% (0.75 คะแนน)</t>
  </si>
  <si>
    <t xml:space="preserve">     คิดเป็น 25% (0.25 คะแนน)</t>
  </si>
  <si>
    <t>สรุปผลคะแนนหน่วยงาน (เต็ม 3 คะแนน)</t>
  </si>
  <si>
    <t xml:space="preserve">     คิดเป็น 75% (2.25 คะแนน)</t>
  </si>
  <si>
    <t xml:space="preserve">     คิดเป็น 25% (0.75 คะแนน)</t>
  </si>
  <si>
    <t>2.ตู้เก็บเอกสาร (5)</t>
  </si>
  <si>
    <t>3.อุปกรณ์สำนักงานอื่น ๆ (3)</t>
  </si>
  <si>
    <t>4.ห้องประชุม ห้องรับแขก (5)</t>
  </si>
  <si>
    <t>5.ห้องเก็บของ คลังเก็บวัสดุ อุปกรณ์สำนักงาน (5)</t>
  </si>
  <si>
    <t xml:space="preserve">6,พื้นที่/ห้องอาหาร (6) </t>
  </si>
  <si>
    <t>8.การแสดงจุดเสี่ยงหรือสถานะ (3)</t>
  </si>
  <si>
    <t>9.ถังดับเพลิง (6)</t>
  </si>
  <si>
    <t>10.แผงสวิทซ์ไฟอุปกรณ์อื่น ๆ เช่น ตู้น้ำดื่ม (2)</t>
  </si>
  <si>
    <t xml:space="preserve">11.การจอดรถยนต์ (1) </t>
  </si>
  <si>
    <t xml:space="preserve">12.แผงสวิทซ์ไฟ (1) </t>
  </si>
  <si>
    <t>13.เครื่องปรับอากาศ (2)</t>
  </si>
  <si>
    <t>14.ถังขยะส่วนกลาง (2)</t>
  </si>
  <si>
    <t xml:space="preserve">15.ป้ายรณรงค์ (3) </t>
  </si>
  <si>
    <t>17.เว็บไซต์หน่วยงาน (6)</t>
  </si>
  <si>
    <t>16.เพิ่มผลลัพธ์ (4)</t>
  </si>
  <si>
    <t xml:space="preserve">7.ห้องควบคุมต่าง ๆ (5) </t>
  </si>
  <si>
    <t>1.โต๊ะทำงาน (12)</t>
  </si>
  <si>
    <t>18.การรับรู้ในหน่วยงาน (4)</t>
  </si>
  <si>
    <t>ชื่อหน่วยงาน : ศูนย์เครื่องมือวิทยาศาสตร์และเทคโนโลยี</t>
  </si>
  <si>
    <t>วันที่ตรวจประเมิน ...…วันที่…25….เดือน…เมษายน...พ.ศ.…2567..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</si>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</sst>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rgb="FF000000"/>
      <name val="Tahoma"/>
    </font>
    <font>
      <b/>
      <sz val="18"/>
      <color rgb="FF000000"/>
      <name val="TH SarabunPSK"/>
      <family val="2"/>
    </font>
    <font>
      <sz val="11"/>
      <name val="Tahoma"/>
      <family val="2"/>
    </font>
    <font>
      <sz val="18"/>
      <color rgb="FF000000"/>
      <name val="TH SarabunPSK"/>
      <family val="2"/>
    </font>
    <font>
      <b/>
      <sz val="22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 New"/>
      <family val="2"/>
    </font>
    <font>
      <b/>
      <sz val="12"/>
      <color rgb="FFFF0000"/>
      <name val="TH SarabunPSK"/>
      <family val="2"/>
      <charset val="222"/>
    </font>
    <font>
      <b/>
      <sz val="13.5"/>
      <color rgb="FF000000"/>
      <name val="TH SarabunPSK"/>
      <family val="2"/>
    </font>
    <font>
      <b/>
      <sz val="18"/>
      <color rgb="FF000000"/>
      <name val="TH SarabunPSK"/>
      <family val="2"/>
      <charset val="222"/>
    </font>
    <font>
      <b/>
      <sz val="18"/>
      <color rgb="FFFF0000"/>
      <name val="TH SarabunPSK"/>
      <family val="2"/>
      <charset val="222"/>
    </font>
    <font>
      <sz val="18"/>
      <color rgb="FF000000"/>
      <name val="TH SarabunPSK"/>
      <family val="2"/>
      <charset val="222"/>
    </font>
    <font>
      <b/>
      <sz val="18"/>
      <color rgb="FFC00000"/>
      <name val="TH SarabunPSK"/>
      <family val="2"/>
      <charset val="222"/>
    </font>
    <font>
      <b/>
      <sz val="18"/>
      <name val="TH SarabunPSK"/>
      <family val="2"/>
      <charset val="222"/>
    </font>
    <font>
      <b/>
      <sz val="18"/>
      <color rgb="FFC00000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7" fillId="4" borderId="8" xfId="0" applyFont="1" applyFill="1" applyBorder="1" applyAlignment="1">
      <alignment horizontal="center" vertical="center" wrapText="1"/>
    </xf>
    <xf numFmtId="2" fontId="17" fillId="4" borderId="6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6" fillId="5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1" fontId="5" fillId="0" borderId="0" xfId="0" applyNumberFormat="1" applyFont="1"/>
    <xf numFmtId="1" fontId="0" fillId="0" borderId="0" xfId="0" applyNumberFormat="1"/>
    <xf numFmtId="1" fontId="5" fillId="0" borderId="7" xfId="0" applyNumberFormat="1" applyFont="1" applyBorder="1"/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2" fontId="28" fillId="4" borderId="9" xfId="0" applyNumberFormat="1" applyFont="1" applyFill="1" applyBorder="1" applyAlignment="1">
      <alignment horizontal="center" vertical="center"/>
    </xf>
    <xf numFmtId="2" fontId="25" fillId="5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3" fillId="5" borderId="9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25" fillId="5" borderId="9" xfId="0" applyNumberFormat="1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6" fillId="8" borderId="24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6" fillId="8" borderId="25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/>
    </xf>
    <xf numFmtId="1" fontId="19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" fontId="22" fillId="0" borderId="13" xfId="0" applyNumberFormat="1" applyFont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26" fillId="4" borderId="9" xfId="0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25" fillId="5" borderId="9" xfId="0" applyNumberFormat="1" applyFont="1" applyFill="1" applyBorder="1" applyAlignment="1">
      <alignment horizontal="center"/>
    </xf>
    <xf numFmtId="2" fontId="23" fillId="0" borderId="9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9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2"/>
  <sheetViews>
    <sheetView tabSelected="1" topLeftCell="A19" zoomScale="85" zoomScaleNormal="85" workbookViewId="0">
      <selection activeCell="T37" sqref="T37"/>
    </sheetView>
  </sheetViews>
  <sheetFormatPr defaultColWidth="12.625" defaultRowHeight="15" customHeight="1" x14ac:dyDescent="0.2"/>
  <cols>
    <col min="1" max="1" width="11.125" customWidth="1"/>
    <col min="2" max="2" width="36.875" customWidth="1"/>
    <col min="3" max="13" width="4.375" style="23" customWidth="1"/>
    <col min="14" max="14" width="5" style="23" customWidth="1"/>
    <col min="15" max="15" width="8.625" style="55" customWidth="1"/>
    <col min="16" max="16" width="8.875" style="57" customWidth="1"/>
    <col min="17" max="17" width="8" style="55" customWidth="1"/>
    <col min="18" max="18" width="8" customWidth="1"/>
    <col min="19" max="19" width="9.75" customWidth="1"/>
    <col min="20" max="29" width="8" customWidth="1"/>
  </cols>
  <sheetData>
    <row r="1" spans="1:29" ht="26.25" customHeight="1" x14ac:dyDescent="0.35">
      <c r="A1" s="87" t="s">
        <v>50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25" customHeight="1" x14ac:dyDescent="0.35">
      <c r="A2" s="90" t="s">
        <v>51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6.25" customHeight="1" x14ac:dyDescent="0.35">
      <c r="A3" s="68" t="s">
        <v>13</v>
      </c>
      <c r="B3" s="96" t="s">
        <v>0</v>
      </c>
      <c r="C3" s="99" t="s">
        <v>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98" t="s">
        <v>1</v>
      </c>
      <c r="P3" s="93" t="s">
        <v>4</v>
      </c>
      <c r="Q3" s="101" t="s">
        <v>3</v>
      </c>
      <c r="R3" s="1"/>
      <c r="S3" s="10"/>
      <c r="T3" s="10"/>
      <c r="U3" s="10"/>
      <c r="V3" s="10"/>
      <c r="W3" s="1"/>
      <c r="X3" s="1"/>
      <c r="Y3" s="1"/>
      <c r="Z3" s="1"/>
      <c r="AA3" s="1"/>
      <c r="AB3" s="1"/>
      <c r="AC3" s="1"/>
    </row>
    <row r="4" spans="1:29" ht="26.25" customHeight="1" x14ac:dyDescent="0.35">
      <c r="A4" s="95"/>
      <c r="B4" s="97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  <c r="M4" s="17">
        <v>11</v>
      </c>
      <c r="N4" s="17">
        <v>12</v>
      </c>
      <c r="O4" s="97"/>
      <c r="P4" s="94"/>
      <c r="Q4" s="101"/>
      <c r="R4" s="1"/>
      <c r="S4" s="10"/>
      <c r="T4" s="10"/>
      <c r="U4" s="10"/>
      <c r="V4" s="10"/>
      <c r="W4" s="1"/>
      <c r="X4" s="1"/>
      <c r="Y4" s="1"/>
      <c r="Z4" s="1"/>
      <c r="AA4" s="1"/>
      <c r="AB4" s="1"/>
      <c r="AC4" s="1"/>
    </row>
    <row r="5" spans="1:29" ht="26.25" customHeight="1" x14ac:dyDescent="0.35">
      <c r="A5" s="84" t="s">
        <v>17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1"/>
      <c r="S5" s="10"/>
      <c r="T5" s="10"/>
      <c r="U5" s="10"/>
      <c r="V5" s="10"/>
      <c r="W5" s="1"/>
      <c r="X5" s="1"/>
      <c r="Y5" s="1"/>
      <c r="Z5" s="1"/>
      <c r="AA5" s="1"/>
      <c r="AB5" s="1"/>
      <c r="AC5" s="1"/>
    </row>
    <row r="6" spans="1:29" ht="26.25" customHeight="1" x14ac:dyDescent="0.35">
      <c r="A6" s="81" t="s">
        <v>14</v>
      </c>
      <c r="B6" s="25" t="s">
        <v>48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45">
        <f t="shared" ref="O6:O20" si="0">SUM(C6:N6)</f>
        <v>12</v>
      </c>
      <c r="P6" s="46">
        <f>COUNTBLANK(C6:N6)</f>
        <v>0</v>
      </c>
      <c r="Q6" s="37">
        <f t="shared" ref="Q6:Q20" si="1">IF(P6=COUNTA(C6:N6), (P6/P6)*5, IF(COUNTA(C6:N6)=0, 5, O6/COUNTA(C6:N6)*5))</f>
        <v>5</v>
      </c>
      <c r="R6" s="13" t="str">
        <f t="shared" ref="R6:R25" si="2">IF(O6=COUNTA(C6:N6),"Pass","Recheck")</f>
        <v>Pass</v>
      </c>
      <c r="S6" s="10"/>
      <c r="T6" s="10"/>
      <c r="U6" s="10"/>
      <c r="V6" s="10"/>
      <c r="W6" s="1"/>
      <c r="X6" s="1"/>
      <c r="Y6" s="1"/>
      <c r="Z6" s="1"/>
      <c r="AA6" s="1"/>
      <c r="AB6" s="1"/>
      <c r="AC6" s="1"/>
    </row>
    <row r="7" spans="1:29" ht="26.25" customHeight="1" x14ac:dyDescent="0.35">
      <c r="A7" s="81"/>
      <c r="B7" s="25" t="s">
        <v>32</v>
      </c>
      <c r="C7" s="26">
        <v>0.5</v>
      </c>
      <c r="D7" s="26">
        <v>1</v>
      </c>
      <c r="E7" s="26">
        <v>1</v>
      </c>
      <c r="F7" s="26">
        <v>1</v>
      </c>
      <c r="G7" s="26">
        <v>1</v>
      </c>
      <c r="H7" s="70"/>
      <c r="I7" s="70"/>
      <c r="J7" s="70"/>
      <c r="K7" s="70"/>
      <c r="L7" s="70"/>
      <c r="M7" s="70"/>
      <c r="N7" s="70"/>
      <c r="O7" s="45">
        <f t="shared" si="0"/>
        <v>4.5</v>
      </c>
      <c r="P7" s="46">
        <f>COUNTBLANK(C7:G7)</f>
        <v>0</v>
      </c>
      <c r="Q7" s="37">
        <f t="shared" si="1"/>
        <v>4.5</v>
      </c>
      <c r="R7" s="13" t="str">
        <f t="shared" si="2"/>
        <v>Recheck</v>
      </c>
      <c r="S7" s="10"/>
      <c r="T7" s="10"/>
      <c r="U7" s="10"/>
      <c r="V7" s="10"/>
      <c r="W7" s="1"/>
      <c r="X7" s="1"/>
      <c r="Y7" s="1"/>
      <c r="Z7" s="1"/>
      <c r="AA7" s="1"/>
      <c r="AB7" s="1"/>
      <c r="AC7" s="1"/>
    </row>
    <row r="8" spans="1:29" ht="26.25" customHeight="1" x14ac:dyDescent="0.35">
      <c r="A8" s="81"/>
      <c r="B8" s="25" t="s">
        <v>33</v>
      </c>
      <c r="C8" s="26">
        <v>1</v>
      </c>
      <c r="D8" s="26">
        <v>1</v>
      </c>
      <c r="E8" s="27">
        <v>1</v>
      </c>
      <c r="F8" s="70"/>
      <c r="G8" s="70"/>
      <c r="H8" s="70"/>
      <c r="I8" s="70"/>
      <c r="J8" s="70"/>
      <c r="K8" s="70"/>
      <c r="L8" s="70"/>
      <c r="M8" s="70"/>
      <c r="N8" s="70"/>
      <c r="O8" s="45">
        <f t="shared" si="0"/>
        <v>3</v>
      </c>
      <c r="P8" s="46">
        <f>COUNTBLANK(C8:E8)</f>
        <v>0</v>
      </c>
      <c r="Q8" s="37">
        <f t="shared" si="1"/>
        <v>5</v>
      </c>
      <c r="R8" s="13" t="str">
        <f t="shared" si="2"/>
        <v>Pass</v>
      </c>
      <c r="S8" s="10"/>
      <c r="T8" s="10"/>
      <c r="U8" s="10"/>
      <c r="V8" s="10"/>
      <c r="W8" s="1"/>
      <c r="X8" s="1"/>
      <c r="Y8" s="1"/>
      <c r="Z8" s="1"/>
      <c r="AA8" s="1"/>
      <c r="AB8" s="1"/>
      <c r="AC8" s="1"/>
    </row>
    <row r="9" spans="1:29" ht="26.25" customHeight="1" x14ac:dyDescent="0.35">
      <c r="A9" s="81"/>
      <c r="B9" s="25" t="s">
        <v>34</v>
      </c>
      <c r="C9" s="26">
        <v>1</v>
      </c>
      <c r="D9" s="26">
        <v>1</v>
      </c>
      <c r="E9" s="26">
        <v>1</v>
      </c>
      <c r="F9" s="26">
        <v>0.5</v>
      </c>
      <c r="G9" s="26">
        <v>1</v>
      </c>
      <c r="H9" s="70"/>
      <c r="I9" s="70"/>
      <c r="J9" s="70"/>
      <c r="K9" s="70"/>
      <c r="L9" s="70"/>
      <c r="M9" s="70"/>
      <c r="N9" s="70"/>
      <c r="O9" s="45">
        <f t="shared" si="0"/>
        <v>4.5</v>
      </c>
      <c r="P9" s="46">
        <f>COUNTBLANK(C9:G9)</f>
        <v>0</v>
      </c>
      <c r="Q9" s="37">
        <f t="shared" si="1"/>
        <v>4.5</v>
      </c>
      <c r="R9" s="13" t="str">
        <f t="shared" si="2"/>
        <v>Recheck</v>
      </c>
      <c r="S9" s="10"/>
      <c r="T9" s="10"/>
      <c r="U9" s="10"/>
      <c r="V9" s="10"/>
      <c r="W9" s="1"/>
      <c r="X9" s="1"/>
      <c r="Y9" s="1"/>
      <c r="Z9" s="1"/>
      <c r="AA9" s="1"/>
      <c r="AB9" s="1"/>
      <c r="AC9" s="1"/>
    </row>
    <row r="10" spans="1:29" ht="25.5" customHeight="1" x14ac:dyDescent="0.35">
      <c r="A10" s="81"/>
      <c r="B10" s="25" t="s">
        <v>35</v>
      </c>
      <c r="C10" s="26">
        <v>1</v>
      </c>
      <c r="D10" s="26">
        <v>1</v>
      </c>
      <c r="E10" s="26">
        <v>1</v>
      </c>
      <c r="F10" s="26">
        <v>1</v>
      </c>
      <c r="G10" s="26">
        <v>1</v>
      </c>
      <c r="H10" s="70"/>
      <c r="I10" s="70"/>
      <c r="J10" s="70"/>
      <c r="K10" s="70"/>
      <c r="L10" s="70"/>
      <c r="M10" s="70"/>
      <c r="N10" s="70"/>
      <c r="O10" s="45">
        <f t="shared" si="0"/>
        <v>5</v>
      </c>
      <c r="P10" s="46">
        <f>COUNTBLANK(C10:G10)</f>
        <v>0</v>
      </c>
      <c r="Q10" s="37">
        <f t="shared" si="1"/>
        <v>5</v>
      </c>
      <c r="R10" s="13" t="str">
        <f t="shared" si="2"/>
        <v>Pass</v>
      </c>
      <c r="S10" s="10"/>
      <c r="T10" s="10"/>
      <c r="U10" s="10"/>
      <c r="V10" s="10"/>
      <c r="W10" s="1"/>
      <c r="X10" s="1"/>
      <c r="Y10" s="1"/>
      <c r="Z10" s="1"/>
      <c r="AA10" s="1"/>
      <c r="AB10" s="1"/>
      <c r="AC10" s="1"/>
    </row>
    <row r="11" spans="1:29" ht="26.25" customHeight="1" x14ac:dyDescent="0.35">
      <c r="A11" s="81"/>
      <c r="B11" s="25" t="s">
        <v>36</v>
      </c>
      <c r="C11" s="26">
        <v>1</v>
      </c>
      <c r="D11" s="26">
        <v>1</v>
      </c>
      <c r="E11" s="26">
        <v>1</v>
      </c>
      <c r="F11" s="26">
        <v>1</v>
      </c>
      <c r="G11" s="26">
        <v>0.5</v>
      </c>
      <c r="H11" s="26">
        <v>0</v>
      </c>
      <c r="I11" s="70"/>
      <c r="J11" s="70"/>
      <c r="K11" s="70"/>
      <c r="L11" s="70"/>
      <c r="M11" s="70"/>
      <c r="N11" s="70"/>
      <c r="O11" s="45">
        <f t="shared" si="0"/>
        <v>4.5</v>
      </c>
      <c r="P11" s="46">
        <f t="shared" ref="P11:P12" si="3">COUNTBLANK(C11:G11)</f>
        <v>0</v>
      </c>
      <c r="Q11" s="37">
        <f t="shared" si="1"/>
        <v>3.75</v>
      </c>
      <c r="R11" s="13" t="str">
        <f t="shared" si="2"/>
        <v>Recheck</v>
      </c>
      <c r="S11" s="10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6.25" customHeight="1" x14ac:dyDescent="0.35">
      <c r="A12" s="81"/>
      <c r="B12" s="28" t="s">
        <v>47</v>
      </c>
      <c r="C12" s="26">
        <v>1</v>
      </c>
      <c r="D12" s="26">
        <v>0</v>
      </c>
      <c r="E12" s="26">
        <v>1</v>
      </c>
      <c r="F12" s="26">
        <v>1</v>
      </c>
      <c r="G12" s="26">
        <v>1</v>
      </c>
      <c r="H12" s="58"/>
      <c r="I12" s="59"/>
      <c r="J12" s="59"/>
      <c r="K12" s="59"/>
      <c r="L12" s="59"/>
      <c r="M12" s="59"/>
      <c r="N12" s="59"/>
      <c r="O12" s="45">
        <f t="shared" si="0"/>
        <v>4</v>
      </c>
      <c r="P12" s="46">
        <f t="shared" si="3"/>
        <v>0</v>
      </c>
      <c r="Q12" s="37">
        <f t="shared" si="1"/>
        <v>4</v>
      </c>
      <c r="R12" s="13" t="str">
        <f t="shared" si="2"/>
        <v>Recheck</v>
      </c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6.25" customHeight="1" x14ac:dyDescent="0.35">
      <c r="A13" s="81" t="s">
        <v>15</v>
      </c>
      <c r="B13" s="25" t="s">
        <v>37</v>
      </c>
      <c r="C13" s="26">
        <v>1</v>
      </c>
      <c r="D13" s="26">
        <v>1</v>
      </c>
      <c r="E13" s="26">
        <v>1</v>
      </c>
      <c r="F13" s="83"/>
      <c r="G13" s="83"/>
      <c r="H13" s="83"/>
      <c r="I13" s="83"/>
      <c r="J13" s="83"/>
      <c r="K13" s="83"/>
      <c r="L13" s="83"/>
      <c r="M13" s="83"/>
      <c r="N13" s="83"/>
      <c r="O13" s="45">
        <f t="shared" si="0"/>
        <v>3</v>
      </c>
      <c r="P13" s="46">
        <f>COUNTBLANK(C13:E13)</f>
        <v>0</v>
      </c>
      <c r="Q13" s="37">
        <f t="shared" si="1"/>
        <v>5</v>
      </c>
      <c r="R13" s="13" t="str">
        <f t="shared" si="2"/>
        <v>Pass</v>
      </c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6.25" customHeight="1" x14ac:dyDescent="0.35">
      <c r="A14" s="81"/>
      <c r="B14" s="25" t="s">
        <v>38</v>
      </c>
      <c r="C14" s="26">
        <v>1</v>
      </c>
      <c r="D14" s="26">
        <v>0</v>
      </c>
      <c r="E14" s="26">
        <v>1</v>
      </c>
      <c r="F14" s="26">
        <v>1</v>
      </c>
      <c r="G14" s="26">
        <v>0</v>
      </c>
      <c r="H14" s="26">
        <v>1</v>
      </c>
      <c r="I14" s="70"/>
      <c r="J14" s="70"/>
      <c r="K14" s="70"/>
      <c r="L14" s="70"/>
      <c r="M14" s="70"/>
      <c r="N14" s="70"/>
      <c r="O14" s="45">
        <f t="shared" si="0"/>
        <v>4</v>
      </c>
      <c r="P14" s="46">
        <f>COUNTBLANK(C14:H14)</f>
        <v>0</v>
      </c>
      <c r="Q14" s="37">
        <f t="shared" si="1"/>
        <v>3.333333333333333</v>
      </c>
      <c r="R14" s="13" t="str">
        <f t="shared" si="2"/>
        <v>Recheck</v>
      </c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6.25" customHeight="1" x14ac:dyDescent="0.35">
      <c r="A15" s="81"/>
      <c r="B15" s="25" t="s">
        <v>39</v>
      </c>
      <c r="C15" s="26">
        <v>1</v>
      </c>
      <c r="D15" s="26">
        <v>1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45">
        <f t="shared" si="0"/>
        <v>2</v>
      </c>
      <c r="P15" s="46">
        <f>COUNTBLANK(C15:D15)</f>
        <v>0</v>
      </c>
      <c r="Q15" s="37">
        <f t="shared" si="1"/>
        <v>5</v>
      </c>
      <c r="R15" s="13" t="str">
        <f t="shared" si="2"/>
        <v>Pass</v>
      </c>
      <c r="S15" s="10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6.25" customHeight="1" x14ac:dyDescent="0.35">
      <c r="A16" s="81"/>
      <c r="B16" s="25" t="s">
        <v>40</v>
      </c>
      <c r="C16" s="26">
        <v>1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45">
        <f t="shared" si="0"/>
        <v>1</v>
      </c>
      <c r="P16" s="46">
        <f>COUNTBLANK(C16)</f>
        <v>0</v>
      </c>
      <c r="Q16" s="37">
        <f t="shared" si="1"/>
        <v>5</v>
      </c>
      <c r="R16" s="13" t="str">
        <f t="shared" si="2"/>
        <v>Pass</v>
      </c>
      <c r="S16" s="10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25" customHeight="1" x14ac:dyDescent="0.35">
      <c r="A17" s="81" t="s">
        <v>16</v>
      </c>
      <c r="B17" s="25" t="s">
        <v>41</v>
      </c>
      <c r="C17" s="26">
        <v>1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45">
        <f t="shared" si="0"/>
        <v>1</v>
      </c>
      <c r="P17" s="46">
        <f>COUNTBLANK(C17)</f>
        <v>0</v>
      </c>
      <c r="Q17" s="37">
        <f t="shared" si="1"/>
        <v>5</v>
      </c>
      <c r="R17" s="13" t="str">
        <f t="shared" si="2"/>
        <v>Pass</v>
      </c>
      <c r="S17" s="10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6.25" customHeight="1" x14ac:dyDescent="0.35">
      <c r="A18" s="81"/>
      <c r="B18" s="25" t="s">
        <v>42</v>
      </c>
      <c r="C18" s="26">
        <v>1</v>
      </c>
      <c r="D18" s="26">
        <v>0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45">
        <f t="shared" si="0"/>
        <v>1</v>
      </c>
      <c r="P18" s="46">
        <f>COUNTBLANK(C18:D18)</f>
        <v>0</v>
      </c>
      <c r="Q18" s="37">
        <f t="shared" si="1"/>
        <v>2.5</v>
      </c>
      <c r="R18" s="13" t="str">
        <f t="shared" si="2"/>
        <v>Recheck</v>
      </c>
      <c r="S18" s="10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6.25" customHeight="1" x14ac:dyDescent="0.35">
      <c r="A19" s="81"/>
      <c r="B19" s="25" t="s">
        <v>43</v>
      </c>
      <c r="C19" s="26">
        <v>1</v>
      </c>
      <c r="D19" s="26">
        <v>1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45">
        <f t="shared" si="0"/>
        <v>2</v>
      </c>
      <c r="P19" s="46">
        <f>COUNTBLANK(C19:D19)</f>
        <v>0</v>
      </c>
      <c r="Q19" s="37">
        <f t="shared" si="1"/>
        <v>5</v>
      </c>
      <c r="R19" s="13" t="str">
        <f t="shared" si="2"/>
        <v>Pass</v>
      </c>
      <c r="S19" s="10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6.25" customHeight="1" x14ac:dyDescent="0.35">
      <c r="A20" s="81"/>
      <c r="B20" s="25" t="s">
        <v>44</v>
      </c>
      <c r="C20" s="26">
        <v>1</v>
      </c>
      <c r="D20" s="26">
        <v>0</v>
      </c>
      <c r="E20" s="26">
        <v>0</v>
      </c>
      <c r="F20" s="83"/>
      <c r="G20" s="83"/>
      <c r="H20" s="83"/>
      <c r="I20" s="83"/>
      <c r="J20" s="83"/>
      <c r="K20" s="83"/>
      <c r="L20" s="83"/>
      <c r="M20" s="83"/>
      <c r="N20" s="83"/>
      <c r="O20" s="45">
        <f t="shared" si="0"/>
        <v>1</v>
      </c>
      <c r="P20" s="46">
        <f>COUNTBLANK(C20:E20)</f>
        <v>0</v>
      </c>
      <c r="Q20" s="37">
        <f t="shared" si="1"/>
        <v>1.6666666666666665</v>
      </c>
      <c r="R20" s="13" t="str">
        <f t="shared" si="2"/>
        <v>Recheck</v>
      </c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6.25" customHeight="1" x14ac:dyDescent="0.35">
      <c r="A21" s="65" t="s">
        <v>18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7"/>
      <c r="R21" s="13" t="str">
        <f t="shared" si="2"/>
        <v>Pass</v>
      </c>
      <c r="S21" s="10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6.25" customHeight="1" x14ac:dyDescent="0.35">
      <c r="A22" s="16" t="s">
        <v>19</v>
      </c>
      <c r="B22" s="25" t="s">
        <v>46</v>
      </c>
      <c r="C22" s="43">
        <v>1</v>
      </c>
      <c r="D22" s="43">
        <v>1</v>
      </c>
      <c r="E22" s="44">
        <v>1</v>
      </c>
      <c r="F22" s="43">
        <v>1</v>
      </c>
      <c r="G22" s="58"/>
      <c r="H22" s="59"/>
      <c r="I22" s="59"/>
      <c r="J22" s="59"/>
      <c r="K22" s="59"/>
      <c r="L22" s="59"/>
      <c r="M22" s="59"/>
      <c r="N22" s="59"/>
      <c r="O22" s="45">
        <f>SUM(C22:N22)</f>
        <v>4</v>
      </c>
      <c r="P22" s="46">
        <f>COUNTBLANK(C22:E22)</f>
        <v>0</v>
      </c>
      <c r="Q22" s="37">
        <f>IF(P22=COUNTA(C22:N22), (P22/P22)*5, IF(COUNTA(C22:N22)=0, 5, O22/COUNTA(C22:N22)*5))</f>
        <v>5</v>
      </c>
      <c r="R22" s="13" t="str">
        <f t="shared" si="2"/>
        <v>Pass</v>
      </c>
      <c r="S22" s="10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6.25" customHeight="1" x14ac:dyDescent="0.35">
      <c r="A23" s="65" t="s">
        <v>20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  <c r="R23" s="13" t="str">
        <f t="shared" si="2"/>
        <v>Pass</v>
      </c>
      <c r="S23" s="10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6.25" customHeight="1" x14ac:dyDescent="0.35">
      <c r="A24" s="68" t="s">
        <v>21</v>
      </c>
      <c r="B24" s="25" t="s">
        <v>45</v>
      </c>
      <c r="C24" s="26">
        <v>1</v>
      </c>
      <c r="D24" s="26">
        <v>1</v>
      </c>
      <c r="E24" s="26">
        <v>1</v>
      </c>
      <c r="F24" s="26">
        <v>1</v>
      </c>
      <c r="G24" s="26">
        <v>1</v>
      </c>
      <c r="H24" s="26">
        <v>1</v>
      </c>
      <c r="I24" s="70"/>
      <c r="J24" s="70"/>
      <c r="K24" s="70"/>
      <c r="L24" s="70"/>
      <c r="M24" s="70"/>
      <c r="N24" s="70"/>
      <c r="O24" s="45">
        <f>SUM(C24:N24)</f>
        <v>6</v>
      </c>
      <c r="P24" s="46">
        <f>COUNTBLANK(C24:H24)</f>
        <v>0</v>
      </c>
      <c r="Q24" s="37">
        <f>IF(P24=COUNTA(C24:N24), (P24/P24)*5, IF(COUNTA(C24:N24)=0, 5, O24/COUNTA(C24:N24)*5))</f>
        <v>5</v>
      </c>
      <c r="R24" s="13" t="str">
        <f t="shared" si="2"/>
        <v>Pass</v>
      </c>
      <c r="S24" s="10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6.25" customHeight="1" thickBot="1" x14ac:dyDescent="0.4">
      <c r="A25" s="69"/>
      <c r="B25" s="29" t="s">
        <v>49</v>
      </c>
      <c r="C25" s="41"/>
      <c r="D25" s="41"/>
      <c r="E25" s="42">
        <v>1</v>
      </c>
      <c r="F25" s="41">
        <v>1</v>
      </c>
      <c r="G25" s="60"/>
      <c r="H25" s="61"/>
      <c r="I25" s="61"/>
      <c r="J25" s="61"/>
      <c r="K25" s="61"/>
      <c r="L25" s="61"/>
      <c r="M25" s="61"/>
      <c r="N25" s="61"/>
      <c r="O25" s="47">
        <f>SUM(C25:N25)</f>
        <v>2</v>
      </c>
      <c r="P25" s="46">
        <f>COUNTBLANK(C25:E25)</f>
        <v>2</v>
      </c>
      <c r="Q25" s="37">
        <f>IF(P25=COUNTA(C25:N25), (P25/P25)*5, IF(COUNTA(C25:N25)=0, 5, O25/COUNTA(C25:N25)*5))</f>
        <v>5</v>
      </c>
      <c r="R25" s="13" t="str">
        <f t="shared" si="2"/>
        <v>Pass</v>
      </c>
      <c r="S25" s="10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6.25" customHeight="1" thickBot="1" x14ac:dyDescent="0.4">
      <c r="A26" s="5"/>
      <c r="B26" s="6"/>
      <c r="C26" s="18"/>
      <c r="D26" s="18"/>
      <c r="E26" s="19"/>
      <c r="F26" s="19"/>
      <c r="G26" s="19"/>
      <c r="H26" s="75" t="s">
        <v>6</v>
      </c>
      <c r="I26" s="76"/>
      <c r="J26" s="76"/>
      <c r="K26" s="76"/>
      <c r="L26" s="76"/>
      <c r="M26" s="76"/>
      <c r="N26" s="76"/>
      <c r="O26" s="48">
        <f>SUM(Q6:Q20,Q22,Q24,Q25)</f>
        <v>79.25</v>
      </c>
      <c r="P26" s="49"/>
      <c r="Q26" s="5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6.25" customHeight="1" thickTop="1" thickBot="1" x14ac:dyDescent="0.4">
      <c r="A27" s="5"/>
      <c r="B27" s="2"/>
      <c r="C27" s="20"/>
      <c r="D27" s="21"/>
      <c r="E27" s="22"/>
      <c r="F27" s="22"/>
      <c r="G27" s="22"/>
      <c r="H27" s="72" t="s">
        <v>5</v>
      </c>
      <c r="I27" s="73"/>
      <c r="J27" s="73"/>
      <c r="K27" s="73"/>
      <c r="L27" s="73"/>
      <c r="M27" s="73"/>
      <c r="N27" s="73"/>
      <c r="O27" s="51">
        <f>COUNTA(O6:O20,O22,O24,O25)</f>
        <v>18</v>
      </c>
      <c r="P27" s="49"/>
      <c r="Q27" s="5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6.25" customHeight="1" thickTop="1" thickBot="1" x14ac:dyDescent="0.4">
      <c r="A28" s="5"/>
      <c r="B28" s="1"/>
      <c r="E28" s="22"/>
      <c r="F28" s="22"/>
      <c r="G28" s="22"/>
      <c r="H28" s="74" t="s">
        <v>7</v>
      </c>
      <c r="I28" s="73"/>
      <c r="J28" s="73"/>
      <c r="K28" s="73"/>
      <c r="L28" s="73"/>
      <c r="M28" s="73"/>
      <c r="N28" s="73"/>
      <c r="O28" s="12">
        <f>(O26/O27)</f>
        <v>4.4027777777777777</v>
      </c>
      <c r="P28" s="52"/>
      <c r="Q28" s="53"/>
      <c r="R28" s="1"/>
      <c r="S28" s="3"/>
      <c r="T28" s="3"/>
      <c r="U28" s="3"/>
      <c r="V28" s="3"/>
      <c r="W28" s="1"/>
      <c r="X28" s="1"/>
      <c r="Y28" s="1"/>
      <c r="Z28" s="1"/>
      <c r="AA28" s="1"/>
      <c r="AB28" s="1"/>
      <c r="AC28" s="1"/>
    </row>
    <row r="29" spans="1:29" ht="24" thickBot="1" x14ac:dyDescent="0.4">
      <c r="A29" s="7"/>
      <c r="B29" s="8"/>
      <c r="C29" s="24"/>
      <c r="D29" s="24"/>
      <c r="E29" s="24"/>
      <c r="F29" s="24"/>
      <c r="G29" s="24"/>
      <c r="H29" s="72" t="s">
        <v>8</v>
      </c>
      <c r="I29" s="73"/>
      <c r="J29" s="73"/>
      <c r="K29" s="73"/>
      <c r="L29" s="73"/>
      <c r="M29" s="73"/>
      <c r="N29" s="73"/>
      <c r="O29" s="11" t="str">
        <f>IF(O28=5,"ดีเยี่ยม",IF(O28&gt;=4,"ดีมาก",IF(O28&gt;=3,"ดี",IF(O28&gt;=2,"พอใช้",IF(O28&gt;=1,"ต้องปรับปรุง","ไม่มีการปฏิบัติตามมาตรฐาน")))))</f>
        <v>ดีมาก</v>
      </c>
      <c r="P29" s="54"/>
      <c r="Q29" s="5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1" x14ac:dyDescent="0.35">
      <c r="A30" s="9"/>
      <c r="B30" s="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9"/>
      <c r="P30" s="54"/>
      <c r="Q30" s="5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3.25" x14ac:dyDescent="0.35">
      <c r="A31" s="4"/>
      <c r="B31" s="103" t="s">
        <v>26</v>
      </c>
      <c r="C31" s="103"/>
      <c r="D31" s="103"/>
      <c r="E31"/>
      <c r="F31" s="104" t="s">
        <v>25</v>
      </c>
      <c r="G31" s="105"/>
      <c r="H31" s="105"/>
      <c r="I31" s="105"/>
      <c r="J31" s="105"/>
      <c r="K31" s="105"/>
      <c r="L31" s="105"/>
      <c r="M31" s="105"/>
      <c r="N31" s="105"/>
      <c r="P31" s="77" t="s">
        <v>29</v>
      </c>
      <c r="Q31" s="77"/>
      <c r="R31" s="77"/>
      <c r="S31" s="77"/>
      <c r="T31" s="77"/>
      <c r="Z31" s="1"/>
      <c r="AA31" s="1"/>
      <c r="AB31" s="1"/>
      <c r="AC31" s="1"/>
    </row>
    <row r="32" spans="1:29" ht="23.25" x14ac:dyDescent="0.35">
      <c r="A32" s="4"/>
      <c r="B32" s="30" t="s">
        <v>9</v>
      </c>
      <c r="C32" s="106">
        <f>O28</f>
        <v>4.4027777777777777</v>
      </c>
      <c r="D32" s="106"/>
      <c r="E32"/>
      <c r="F32" s="79" t="s">
        <v>9</v>
      </c>
      <c r="G32" s="79"/>
      <c r="H32" s="79"/>
      <c r="I32" s="79"/>
      <c r="J32" s="79"/>
      <c r="K32" s="79"/>
      <c r="L32" s="79"/>
      <c r="M32" s="79"/>
      <c r="N32" s="40">
        <f>O28</f>
        <v>4.4027777777777777</v>
      </c>
      <c r="P32" s="79" t="s">
        <v>9</v>
      </c>
      <c r="Q32" s="79"/>
      <c r="R32" s="79"/>
      <c r="S32" s="79"/>
      <c r="T32" s="34">
        <f>O28</f>
        <v>4.4027777777777777</v>
      </c>
      <c r="Z32" s="1"/>
      <c r="AA32" s="1"/>
      <c r="AB32" s="1"/>
      <c r="AC32" s="1"/>
    </row>
    <row r="33" spans="1:29" ht="23.25" x14ac:dyDescent="0.35">
      <c r="A33" s="4"/>
      <c r="B33" s="31" t="s">
        <v>27</v>
      </c>
      <c r="C33" s="107">
        <f>(C32*1)/5</f>
        <v>0.88055555555555554</v>
      </c>
      <c r="D33" s="107"/>
      <c r="E33"/>
      <c r="F33" s="80" t="s">
        <v>22</v>
      </c>
      <c r="G33" s="80"/>
      <c r="H33" s="80"/>
      <c r="I33" s="80"/>
      <c r="J33" s="80"/>
      <c r="K33" s="80"/>
      <c r="L33" s="80"/>
      <c r="M33" s="80"/>
      <c r="N33" s="38">
        <f>(N32*2)/5</f>
        <v>1.7611111111111111</v>
      </c>
      <c r="P33" s="80" t="s">
        <v>30</v>
      </c>
      <c r="Q33" s="80"/>
      <c r="R33" s="80"/>
      <c r="S33" s="80"/>
      <c r="T33" s="35">
        <f>(T32*3)/5</f>
        <v>2.6416666666666666</v>
      </c>
      <c r="Z33" s="1"/>
      <c r="AA33" s="1"/>
      <c r="AB33" s="1"/>
      <c r="AC33" s="1"/>
    </row>
    <row r="34" spans="1:29" ht="23.25" x14ac:dyDescent="0.35">
      <c r="A34" s="4"/>
      <c r="B34" s="30" t="s">
        <v>10</v>
      </c>
      <c r="C34" s="106" t="s">
        <v>52</v>
      </c>
      <c r="D34" s="106"/>
      <c r="E34"/>
      <c r="F34" s="79" t="s">
        <v>10</v>
      </c>
      <c r="G34" s="79"/>
      <c r="H34" s="79"/>
      <c r="I34" s="79"/>
      <c r="J34" s="79"/>
      <c r="K34" s="79"/>
      <c r="L34" s="79"/>
      <c r="M34" s="79"/>
      <c r="N34" s="39" t="s">
        <v>52</v>
      </c>
      <c r="P34" s="79" t="s">
        <v>10</v>
      </c>
      <c r="Q34" s="79"/>
      <c r="R34" s="79"/>
      <c r="S34" s="79"/>
      <c r="T34" s="36" t="s">
        <v>52</v>
      </c>
      <c r="Z34" s="1"/>
      <c r="AA34" s="1"/>
      <c r="AB34" s="1"/>
      <c r="AC34" s="1"/>
    </row>
    <row r="35" spans="1:29" ht="23.25" x14ac:dyDescent="0.35">
      <c r="A35" s="4"/>
      <c r="B35" s="31" t="s">
        <v>28</v>
      </c>
      <c r="C35" s="107" t="s">
        <v>52</v>
      </c>
      <c r="D35" s="107"/>
      <c r="E35"/>
      <c r="F35" s="80" t="s">
        <v>24</v>
      </c>
      <c r="G35" s="80"/>
      <c r="H35" s="80"/>
      <c r="I35" s="80"/>
      <c r="J35" s="80"/>
      <c r="K35" s="80"/>
      <c r="L35" s="80"/>
      <c r="M35" s="80"/>
      <c r="N35" s="38" t="s">
        <v>52</v>
      </c>
      <c r="P35" s="80" t="s">
        <v>31</v>
      </c>
      <c r="Q35" s="80"/>
      <c r="R35" s="80"/>
      <c r="S35" s="80"/>
      <c r="T35" s="35" t="s">
        <v>52</v>
      </c>
      <c r="Z35" s="1"/>
      <c r="AA35" s="1"/>
      <c r="AB35" s="1"/>
      <c r="AC35" s="1"/>
    </row>
    <row r="36" spans="1:29" ht="26.25" customHeight="1" x14ac:dyDescent="0.35">
      <c r="A36" s="4"/>
      <c r="B36" s="31" t="s">
        <v>23</v>
      </c>
      <c r="C36" s="102">
        <f>SUM(C33)</f>
        <v>0.88055555555555554</v>
      </c>
      <c r="D36" s="102"/>
      <c r="E36"/>
      <c r="F36" s="80" t="s">
        <v>23</v>
      </c>
      <c r="G36" s="80"/>
      <c r="H36" s="80"/>
      <c r="I36" s="80"/>
      <c r="J36" s="80"/>
      <c r="K36" s="80"/>
      <c r="L36" s="80"/>
      <c r="M36" s="80"/>
      <c r="N36" s="33">
        <f>SUM(N33)</f>
        <v>1.7611111111111111</v>
      </c>
      <c r="P36" s="80" t="s">
        <v>23</v>
      </c>
      <c r="Q36" s="80"/>
      <c r="R36" s="80"/>
      <c r="S36" s="80"/>
      <c r="T36" s="33">
        <f>SUM(T33)</f>
        <v>2.6416666666666666</v>
      </c>
      <c r="Z36" s="1"/>
      <c r="AA36" s="1"/>
      <c r="AB36" s="1"/>
      <c r="AC36" s="1"/>
    </row>
    <row r="37" spans="1:29" ht="33.75" customHeight="1" x14ac:dyDescent="0.35">
      <c r="A37" s="4"/>
      <c r="B37" s="32" t="s">
        <v>8</v>
      </c>
      <c r="C37" s="102" t="str">
        <f>IF(C36=1,"ดีเยี่ยม",IF(C36&gt;=0.8,"ดีมาก",IF(C36&gt;=0.6,"ดี",IF(C36&gt;=0.4,"พอใช้",IF(C36&gt;=0.2,"ต้องปรับปรุง","ไม่มีการปฏิบัติตามมาตรฐาน")))))</f>
        <v>ดีมาก</v>
      </c>
      <c r="D37" s="102"/>
      <c r="E37"/>
      <c r="F37" s="78" t="s">
        <v>8</v>
      </c>
      <c r="G37" s="78"/>
      <c r="H37" s="78"/>
      <c r="I37" s="78"/>
      <c r="J37" s="78"/>
      <c r="K37" s="78"/>
      <c r="L37" s="78"/>
      <c r="M37" s="78"/>
      <c r="N37" s="33" t="str">
        <f>IF(N36=2,"ดีเยี่ยม",IF(N36&gt;=1.6,"ดีมาก",IF(N36&gt;=1.2,"ดี",IF(N36&gt;=0.8,"พอใช้",IF(N36&gt;=0.4,"ต้องปรับปรุง","ไม่มีการปฏิบัติตามมาตรฐาน")))))</f>
        <v>ดีมาก</v>
      </c>
      <c r="P37" s="78" t="s">
        <v>8</v>
      </c>
      <c r="Q37" s="78"/>
      <c r="R37" s="78"/>
      <c r="S37" s="78"/>
      <c r="T37" s="33" t="str">
        <f>IF(T36=3,"ดีเยี่ยม",IF(T36&gt;=2.4,"ดีมาก",IF(T36&gt;=1.8,"ดี",IF(T36&gt;=1.2,"พอใช้",IF(T36&gt;=0.6,"ต้องปรับปรุง","ไม่มีการปฏิบัติตามมาตรฐาน")))))</f>
        <v>ดีมาก</v>
      </c>
      <c r="Z37" s="1"/>
      <c r="AA37" s="1"/>
      <c r="AB37" s="1"/>
      <c r="AC37" s="1"/>
    </row>
    <row r="38" spans="1:29" ht="21" x14ac:dyDescent="0.35">
      <c r="A38" s="9"/>
      <c r="B38" s="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9"/>
      <c r="P38" s="54"/>
      <c r="Q38" s="5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6.25" customHeight="1" x14ac:dyDescent="0.35">
      <c r="A39" s="9"/>
      <c r="B39" s="14" t="s">
        <v>11</v>
      </c>
      <c r="C39" s="71" t="s">
        <v>12</v>
      </c>
      <c r="D39" s="71"/>
      <c r="E39" s="71"/>
      <c r="F39" s="71"/>
      <c r="G39" s="22"/>
      <c r="H39" s="22"/>
      <c r="I39" s="22"/>
      <c r="J39" s="22"/>
      <c r="K39" s="22"/>
      <c r="L39" s="22"/>
      <c r="M39" s="22"/>
      <c r="N39" s="22"/>
      <c r="O39" s="9"/>
      <c r="P39" s="54"/>
      <c r="Q39" s="5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6.25" customHeight="1" x14ac:dyDescent="0.35">
      <c r="A40" s="9"/>
      <c r="B40" s="15">
        <v>1</v>
      </c>
      <c r="C40" s="62"/>
      <c r="D40" s="63"/>
      <c r="E40" s="63"/>
      <c r="F40" s="64"/>
      <c r="G40" s="22"/>
      <c r="H40" s="22"/>
      <c r="I40" s="22"/>
      <c r="J40" s="22"/>
      <c r="K40" s="22"/>
      <c r="L40" s="22"/>
      <c r="M40" s="22"/>
      <c r="N40" s="22"/>
      <c r="O40" s="9"/>
      <c r="P40" s="54"/>
      <c r="Q40" s="53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6.25" customHeight="1" x14ac:dyDescent="0.35">
      <c r="A41" s="9"/>
      <c r="B41" s="15">
        <v>2</v>
      </c>
      <c r="C41" s="62"/>
      <c r="D41" s="63"/>
      <c r="E41" s="63"/>
      <c r="F41" s="64"/>
      <c r="G41" s="22"/>
      <c r="H41" s="22"/>
      <c r="I41" s="22"/>
      <c r="J41" s="22"/>
      <c r="K41" s="22"/>
      <c r="L41" s="22"/>
      <c r="M41" s="22"/>
      <c r="N41" s="22"/>
      <c r="O41" s="9"/>
      <c r="P41" s="49"/>
      <c r="Q41" s="56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6.25" customHeight="1" x14ac:dyDescent="0.35">
      <c r="A42" s="9"/>
      <c r="B42" s="15">
        <v>3</v>
      </c>
      <c r="C42" s="62"/>
      <c r="D42" s="63"/>
      <c r="E42" s="63"/>
      <c r="F42" s="64"/>
      <c r="G42" s="22"/>
      <c r="H42" s="22"/>
      <c r="I42" s="22"/>
      <c r="J42" s="22"/>
      <c r="K42" s="22"/>
      <c r="L42" s="22"/>
      <c r="M42" s="22"/>
      <c r="N42" s="22"/>
      <c r="O42" s="9"/>
      <c r="P42" s="49"/>
      <c r="Q42" s="56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6.25" customHeight="1" x14ac:dyDescent="0.35">
      <c r="A43" s="9"/>
      <c r="B43" s="15">
        <v>4</v>
      </c>
      <c r="C43" s="62"/>
      <c r="D43" s="63"/>
      <c r="E43" s="63"/>
      <c r="F43" s="64"/>
      <c r="G43" s="22"/>
      <c r="H43" s="22"/>
      <c r="I43" s="22"/>
      <c r="J43" s="22"/>
      <c r="K43" s="22"/>
      <c r="L43" s="22"/>
      <c r="M43" s="22"/>
      <c r="N43" s="22"/>
      <c r="O43" s="9"/>
      <c r="P43" s="49"/>
      <c r="Q43" s="56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6.25" customHeight="1" x14ac:dyDescent="0.35">
      <c r="A44" s="9"/>
      <c r="B44" s="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9"/>
      <c r="P44" s="49"/>
      <c r="Q44" s="56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6.25" customHeight="1" x14ac:dyDescent="0.35">
      <c r="A45" s="9"/>
      <c r="B45" s="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9"/>
      <c r="P45" s="49"/>
      <c r="Q45" s="5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6.25" customHeight="1" x14ac:dyDescent="0.35">
      <c r="A46" s="9"/>
      <c r="B46" s="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9"/>
      <c r="P46" s="49"/>
      <c r="Q46" s="5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6.25" customHeight="1" x14ac:dyDescent="0.35">
      <c r="A47" s="9"/>
      <c r="B47" s="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9"/>
      <c r="P47" s="49"/>
      <c r="Q47" s="56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6.25" customHeight="1" x14ac:dyDescent="0.35">
      <c r="A48" s="9"/>
      <c r="B48" s="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9"/>
      <c r="P48" s="49"/>
      <c r="Q48" s="56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6.25" customHeight="1" x14ac:dyDescent="0.35">
      <c r="A49" s="9"/>
      <c r="B49" s="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9"/>
      <c r="P49" s="49"/>
      <c r="Q49" s="5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6.25" customHeight="1" x14ac:dyDescent="0.35">
      <c r="A50" s="9"/>
      <c r="B50" s="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9"/>
      <c r="P50" s="49"/>
      <c r="Q50" s="56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6.25" customHeight="1" x14ac:dyDescent="0.35">
      <c r="A51" s="9"/>
      <c r="B51" s="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9"/>
      <c r="P51" s="49"/>
      <c r="Q51" s="56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6.25" customHeight="1" x14ac:dyDescent="0.35">
      <c r="A52" s="9"/>
      <c r="B52" s="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9"/>
      <c r="P52" s="49"/>
      <c r="Q52" s="56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6.25" customHeight="1" x14ac:dyDescent="0.35">
      <c r="A53" s="9"/>
      <c r="B53" s="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9"/>
      <c r="P53" s="49"/>
      <c r="Q53" s="56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6.25" customHeight="1" x14ac:dyDescent="0.35">
      <c r="A54" s="9"/>
      <c r="B54" s="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9"/>
      <c r="P54" s="49"/>
      <c r="Q54" s="5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6.25" customHeight="1" x14ac:dyDescent="0.35">
      <c r="A55" s="9"/>
      <c r="B55" s="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9"/>
      <c r="P55" s="49"/>
      <c r="Q55" s="56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6.25" customHeight="1" x14ac:dyDescent="0.35">
      <c r="A56" s="9"/>
      <c r="B56" s="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9"/>
      <c r="P56" s="49"/>
      <c r="Q56" s="5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6.25" customHeight="1" x14ac:dyDescent="0.35">
      <c r="A57" s="9"/>
      <c r="B57" s="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9"/>
      <c r="P57" s="49"/>
      <c r="Q57" s="5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6.25" customHeight="1" x14ac:dyDescent="0.35">
      <c r="A58" s="9"/>
      <c r="B58" s="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9"/>
      <c r="P58" s="49"/>
      <c r="Q58" s="5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6.25" customHeight="1" x14ac:dyDescent="0.35">
      <c r="A59" s="9"/>
      <c r="B59" s="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9"/>
      <c r="P59" s="49"/>
      <c r="Q59" s="56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6.25" customHeight="1" x14ac:dyDescent="0.35">
      <c r="A60" s="9"/>
      <c r="B60" s="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9"/>
      <c r="P60" s="49"/>
      <c r="Q60" s="5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6.25" customHeight="1" x14ac:dyDescent="0.35">
      <c r="A61" s="9"/>
      <c r="B61" s="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9"/>
      <c r="P61" s="49"/>
      <c r="Q61" s="5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6.25" customHeight="1" x14ac:dyDescent="0.35">
      <c r="A62" s="9"/>
      <c r="B62" s="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9"/>
      <c r="P62" s="49"/>
      <c r="Q62" s="5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6.25" customHeight="1" x14ac:dyDescent="0.35">
      <c r="A63" s="9"/>
      <c r="B63" s="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9"/>
      <c r="P63" s="49"/>
      <c r="Q63" s="56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6.25" customHeight="1" x14ac:dyDescent="0.35">
      <c r="A64" s="9"/>
      <c r="B64" s="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9"/>
      <c r="P64" s="49"/>
      <c r="Q64" s="56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6.25" customHeight="1" x14ac:dyDescent="0.35">
      <c r="A65" s="9"/>
      <c r="B65" s="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9"/>
      <c r="P65" s="49"/>
      <c r="Q65" s="56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6.25" customHeight="1" x14ac:dyDescent="0.35">
      <c r="A66" s="9"/>
      <c r="B66" s="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9"/>
      <c r="P66" s="49"/>
      <c r="Q66" s="5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6.25" customHeight="1" x14ac:dyDescent="0.35">
      <c r="A67" s="9"/>
      <c r="B67" s="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9"/>
      <c r="P67" s="49"/>
      <c r="Q67" s="56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6.25" customHeight="1" x14ac:dyDescent="0.35">
      <c r="A68" s="9"/>
      <c r="B68" s="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9"/>
      <c r="P68" s="49"/>
      <c r="Q68" s="56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6.25" customHeight="1" x14ac:dyDescent="0.35">
      <c r="A69" s="9"/>
      <c r="B69" s="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9"/>
      <c r="P69" s="49"/>
      <c r="Q69" s="56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6.25" customHeight="1" x14ac:dyDescent="0.35">
      <c r="A70" s="9"/>
      <c r="B70" s="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9"/>
      <c r="P70" s="49"/>
      <c r="Q70" s="56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6.25" customHeight="1" x14ac:dyDescent="0.35">
      <c r="A71" s="9"/>
      <c r="B71" s="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9"/>
      <c r="P71" s="49"/>
      <c r="Q71" s="56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6.25" customHeight="1" x14ac:dyDescent="0.35">
      <c r="A72" s="9"/>
      <c r="B72" s="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9"/>
      <c r="P72" s="49"/>
      <c r="Q72" s="56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6.25" customHeight="1" x14ac:dyDescent="0.35">
      <c r="A73" s="9"/>
      <c r="B73" s="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9"/>
      <c r="P73" s="49"/>
      <c r="Q73" s="56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6.25" customHeight="1" x14ac:dyDescent="0.35">
      <c r="A74" s="9"/>
      <c r="B74" s="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9"/>
      <c r="P74" s="49"/>
      <c r="Q74" s="56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6.25" customHeight="1" x14ac:dyDescent="0.35">
      <c r="A75" s="9"/>
      <c r="B75" s="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9"/>
      <c r="P75" s="49"/>
      <c r="Q75" s="56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6.25" customHeight="1" x14ac:dyDescent="0.35">
      <c r="A76" s="9"/>
      <c r="B76" s="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9"/>
      <c r="P76" s="49"/>
      <c r="Q76" s="56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6.25" customHeight="1" x14ac:dyDescent="0.35">
      <c r="A77" s="9"/>
      <c r="B77" s="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9"/>
      <c r="P77" s="49"/>
      <c r="Q77" s="56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6.25" customHeight="1" x14ac:dyDescent="0.35">
      <c r="A78" s="9"/>
      <c r="B78" s="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9"/>
      <c r="P78" s="49"/>
      <c r="Q78" s="56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6.25" customHeight="1" x14ac:dyDescent="0.35">
      <c r="A79" s="9"/>
      <c r="B79" s="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9"/>
      <c r="P79" s="49"/>
      <c r="Q79" s="56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6.25" customHeight="1" x14ac:dyDescent="0.35">
      <c r="A80" s="9"/>
      <c r="B80" s="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9"/>
      <c r="P80" s="49"/>
      <c r="Q80" s="56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6.25" customHeight="1" x14ac:dyDescent="0.35">
      <c r="A81" s="9"/>
      <c r="B81" s="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9"/>
      <c r="P81" s="49"/>
      <c r="Q81" s="56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6.25" customHeight="1" x14ac:dyDescent="0.35">
      <c r="A82" s="9"/>
      <c r="B82" s="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9"/>
      <c r="P82" s="49"/>
      <c r="Q82" s="56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6.25" customHeight="1" x14ac:dyDescent="0.35">
      <c r="A83" s="9"/>
      <c r="B83" s="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9"/>
      <c r="P83" s="49"/>
      <c r="Q83" s="56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6.25" customHeight="1" x14ac:dyDescent="0.35">
      <c r="A84" s="9"/>
      <c r="B84" s="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9"/>
      <c r="P84" s="49"/>
      <c r="Q84" s="56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6.25" customHeight="1" x14ac:dyDescent="0.35">
      <c r="A85" s="9"/>
      <c r="B85" s="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9"/>
      <c r="P85" s="49"/>
      <c r="Q85" s="56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6.25" customHeight="1" x14ac:dyDescent="0.35">
      <c r="A86" s="9"/>
      <c r="B86" s="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9"/>
      <c r="P86" s="49"/>
      <c r="Q86" s="56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6.25" customHeight="1" x14ac:dyDescent="0.35">
      <c r="A87" s="9"/>
      <c r="B87" s="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9"/>
      <c r="P87" s="49"/>
      <c r="Q87" s="56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6.25" customHeight="1" x14ac:dyDescent="0.35">
      <c r="A88" s="9"/>
      <c r="B88" s="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9"/>
      <c r="P88" s="49"/>
      <c r="Q88" s="56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6.25" customHeight="1" x14ac:dyDescent="0.35">
      <c r="A89" s="9"/>
      <c r="B89" s="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9"/>
      <c r="P89" s="49"/>
      <c r="Q89" s="5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6.25" customHeight="1" x14ac:dyDescent="0.35">
      <c r="A90" s="9"/>
      <c r="B90" s="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9"/>
      <c r="P90" s="49"/>
      <c r="Q90" s="5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6.25" customHeight="1" x14ac:dyDescent="0.35">
      <c r="A91" s="9"/>
      <c r="B91" s="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9"/>
      <c r="P91" s="49"/>
      <c r="Q91" s="5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6.25" customHeight="1" x14ac:dyDescent="0.35">
      <c r="A92" s="9"/>
      <c r="B92" s="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9"/>
      <c r="P92" s="49"/>
      <c r="Q92" s="56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6.25" customHeight="1" x14ac:dyDescent="0.35">
      <c r="A93" s="9"/>
      <c r="B93" s="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9"/>
      <c r="P93" s="49"/>
      <c r="Q93" s="5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6.25" customHeight="1" x14ac:dyDescent="0.35">
      <c r="A94" s="9"/>
      <c r="B94" s="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9"/>
      <c r="P94" s="49"/>
      <c r="Q94" s="5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6.25" customHeight="1" x14ac:dyDescent="0.35">
      <c r="A95" s="9"/>
      <c r="B95" s="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9"/>
      <c r="P95" s="49"/>
      <c r="Q95" s="56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6.25" customHeight="1" x14ac:dyDescent="0.35">
      <c r="A96" s="9"/>
      <c r="B96" s="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9"/>
      <c r="P96" s="49"/>
      <c r="Q96" s="5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6.25" customHeight="1" x14ac:dyDescent="0.35">
      <c r="A97" s="9"/>
      <c r="B97" s="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9"/>
      <c r="P97" s="49"/>
      <c r="Q97" s="56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6.25" customHeight="1" x14ac:dyDescent="0.35">
      <c r="A98" s="9"/>
      <c r="B98" s="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9"/>
      <c r="P98" s="49"/>
      <c r="Q98" s="5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6.25" customHeight="1" x14ac:dyDescent="0.35">
      <c r="A99" s="9"/>
      <c r="B99" s="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9"/>
      <c r="P99" s="49"/>
      <c r="Q99" s="5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6.25" customHeight="1" x14ac:dyDescent="0.35">
      <c r="A100" s="9"/>
      <c r="B100" s="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9"/>
      <c r="P100" s="49"/>
      <c r="Q100" s="5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6.25" customHeight="1" x14ac:dyDescent="0.35">
      <c r="A101" s="9"/>
      <c r="B101" s="1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9"/>
      <c r="P101" s="49"/>
      <c r="Q101" s="56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6.25" customHeight="1" x14ac:dyDescent="0.35">
      <c r="A102" s="9"/>
      <c r="B102" s="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9"/>
      <c r="P102" s="49"/>
      <c r="Q102" s="56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6.25" customHeight="1" x14ac:dyDescent="0.35">
      <c r="A103" s="9"/>
      <c r="B103" s="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9"/>
      <c r="P103" s="49"/>
      <c r="Q103" s="56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6.25" customHeight="1" x14ac:dyDescent="0.35">
      <c r="A104" s="9"/>
      <c r="B104" s="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9"/>
      <c r="P104" s="49"/>
      <c r="Q104" s="56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6.25" customHeight="1" x14ac:dyDescent="0.35">
      <c r="A105" s="9"/>
      <c r="B105" s="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9"/>
      <c r="P105" s="49"/>
      <c r="Q105" s="5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6.25" customHeight="1" x14ac:dyDescent="0.35">
      <c r="A106" s="9"/>
      <c r="B106" s="1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9"/>
      <c r="P106" s="49"/>
      <c r="Q106" s="56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6.25" customHeight="1" x14ac:dyDescent="0.35">
      <c r="A107" s="9"/>
      <c r="B107" s="1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9"/>
      <c r="P107" s="49"/>
      <c r="Q107" s="5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6.25" customHeight="1" x14ac:dyDescent="0.35">
      <c r="A108" s="9"/>
      <c r="B108" s="1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9"/>
      <c r="P108" s="49"/>
      <c r="Q108" s="56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 x14ac:dyDescent="0.35">
      <c r="A109" s="9"/>
      <c r="B109" s="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9"/>
      <c r="P109" s="49"/>
      <c r="Q109" s="56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6.25" customHeight="1" x14ac:dyDescent="0.35">
      <c r="A110" s="9"/>
      <c r="B110" s="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9"/>
      <c r="P110" s="49"/>
      <c r="Q110" s="56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6.25" customHeight="1" x14ac:dyDescent="0.35">
      <c r="A111" s="9"/>
      <c r="B111" s="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9"/>
      <c r="P111" s="49"/>
      <c r="Q111" s="5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6.25" customHeight="1" x14ac:dyDescent="0.35">
      <c r="A112" s="9"/>
      <c r="B112" s="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9"/>
      <c r="P112" s="49"/>
      <c r="Q112" s="56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6.25" customHeight="1" x14ac:dyDescent="0.35">
      <c r="A113" s="9"/>
      <c r="B113" s="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9"/>
      <c r="P113" s="49"/>
      <c r="Q113" s="56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6.25" customHeight="1" x14ac:dyDescent="0.35">
      <c r="A114" s="9"/>
      <c r="B114" s="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9"/>
      <c r="P114" s="49"/>
      <c r="Q114" s="5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6.25" customHeight="1" x14ac:dyDescent="0.35">
      <c r="A115" s="9"/>
      <c r="B115" s="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9"/>
      <c r="P115" s="49"/>
      <c r="Q115" s="56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6.25" customHeight="1" x14ac:dyDescent="0.35">
      <c r="A116" s="9"/>
      <c r="B116" s="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9"/>
      <c r="P116" s="49"/>
      <c r="Q116" s="56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6.25" customHeight="1" x14ac:dyDescent="0.35">
      <c r="A117" s="9"/>
      <c r="B117" s="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9"/>
      <c r="P117" s="49"/>
      <c r="Q117" s="56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6.25" customHeight="1" x14ac:dyDescent="0.35">
      <c r="A118" s="9"/>
      <c r="B118" s="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9"/>
      <c r="P118" s="49"/>
      <c r="Q118" s="56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6.25" customHeight="1" x14ac:dyDescent="0.35">
      <c r="A119" s="9"/>
      <c r="B119" s="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9"/>
      <c r="P119" s="49"/>
      <c r="Q119" s="56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6.25" customHeight="1" x14ac:dyDescent="0.35">
      <c r="A120" s="9"/>
      <c r="B120" s="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9"/>
      <c r="P120" s="49"/>
      <c r="Q120" s="56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6.25" customHeight="1" x14ac:dyDescent="0.35">
      <c r="A121" s="9"/>
      <c r="B121" s="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9"/>
      <c r="P121" s="49"/>
      <c r="Q121" s="56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6.25" customHeight="1" x14ac:dyDescent="0.35">
      <c r="A122" s="9"/>
      <c r="B122" s="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9"/>
      <c r="P122" s="49"/>
      <c r="Q122" s="56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6.25" customHeight="1" x14ac:dyDescent="0.35">
      <c r="A123" s="9"/>
      <c r="B123" s="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9"/>
      <c r="P123" s="49"/>
      <c r="Q123" s="56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6.25" customHeight="1" x14ac:dyDescent="0.35">
      <c r="A124" s="9"/>
      <c r="B124" s="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9"/>
      <c r="P124" s="49"/>
      <c r="Q124" s="56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6.25" customHeight="1" x14ac:dyDescent="0.35">
      <c r="A125" s="9"/>
      <c r="B125" s="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9"/>
      <c r="P125" s="49"/>
      <c r="Q125" s="56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6.25" customHeight="1" x14ac:dyDescent="0.35">
      <c r="A126" s="9"/>
      <c r="B126" s="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9"/>
      <c r="P126" s="49"/>
      <c r="Q126" s="56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6.25" customHeight="1" x14ac:dyDescent="0.35">
      <c r="A127" s="9"/>
      <c r="B127" s="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9"/>
      <c r="P127" s="49"/>
      <c r="Q127" s="56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6.25" customHeight="1" x14ac:dyDescent="0.35">
      <c r="A128" s="9"/>
      <c r="B128" s="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9"/>
      <c r="P128" s="49"/>
      <c r="Q128" s="56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6.25" customHeight="1" x14ac:dyDescent="0.35">
      <c r="A129" s="9"/>
      <c r="B129" s="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9"/>
      <c r="P129" s="49"/>
      <c r="Q129" s="56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6.25" customHeight="1" x14ac:dyDescent="0.35">
      <c r="A130" s="9"/>
      <c r="B130" s="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9"/>
      <c r="P130" s="49"/>
      <c r="Q130" s="56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6.25" customHeight="1" x14ac:dyDescent="0.35">
      <c r="A131" s="9"/>
      <c r="B131" s="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9"/>
      <c r="P131" s="49"/>
      <c r="Q131" s="56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6.25" customHeight="1" x14ac:dyDescent="0.35">
      <c r="A132" s="9"/>
      <c r="B132" s="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9"/>
      <c r="P132" s="49"/>
      <c r="Q132" s="56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6.25" customHeight="1" x14ac:dyDescent="0.35">
      <c r="A133" s="9"/>
      <c r="B133" s="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9"/>
      <c r="P133" s="49"/>
      <c r="Q133" s="56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6.25" customHeight="1" x14ac:dyDescent="0.35">
      <c r="A134" s="9"/>
      <c r="B134" s="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9"/>
      <c r="P134" s="49"/>
      <c r="Q134" s="56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6.25" customHeight="1" x14ac:dyDescent="0.35">
      <c r="A135" s="9"/>
      <c r="B135" s="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9"/>
      <c r="P135" s="49"/>
      <c r="Q135" s="56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6.25" customHeight="1" x14ac:dyDescent="0.35">
      <c r="A136" s="9"/>
      <c r="B136" s="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9"/>
      <c r="P136" s="49"/>
      <c r="Q136" s="56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6.25" customHeight="1" x14ac:dyDescent="0.35">
      <c r="A137" s="9"/>
      <c r="B137" s="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9"/>
      <c r="P137" s="49"/>
      <c r="Q137" s="56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6.25" customHeight="1" x14ac:dyDescent="0.35">
      <c r="A138" s="9"/>
      <c r="B138" s="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9"/>
      <c r="P138" s="49"/>
      <c r="Q138" s="56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6.25" customHeight="1" x14ac:dyDescent="0.35">
      <c r="A139" s="9"/>
      <c r="B139" s="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9"/>
      <c r="P139" s="49"/>
      <c r="Q139" s="56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6.25" customHeight="1" x14ac:dyDescent="0.35">
      <c r="A140" s="9"/>
      <c r="B140" s="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9"/>
      <c r="P140" s="49"/>
      <c r="Q140" s="5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6.25" customHeight="1" x14ac:dyDescent="0.35">
      <c r="A141" s="9"/>
      <c r="B141" s="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9"/>
      <c r="P141" s="49"/>
      <c r="Q141" s="56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6.25" customHeight="1" x14ac:dyDescent="0.35">
      <c r="A142" s="9"/>
      <c r="B142" s="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9"/>
      <c r="P142" s="49"/>
      <c r="Q142" s="56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6.25" customHeight="1" x14ac:dyDescent="0.35">
      <c r="A143" s="9"/>
      <c r="B143" s="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9"/>
      <c r="P143" s="49"/>
      <c r="Q143" s="5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6.25" customHeight="1" x14ac:dyDescent="0.35">
      <c r="A144" s="9"/>
      <c r="B144" s="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9"/>
      <c r="P144" s="49"/>
      <c r="Q144" s="56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6.25" customHeight="1" x14ac:dyDescent="0.35">
      <c r="A145" s="9"/>
      <c r="B145" s="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9"/>
      <c r="P145" s="49"/>
      <c r="Q145" s="56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6.25" customHeight="1" x14ac:dyDescent="0.35">
      <c r="A146" s="9"/>
      <c r="B146" s="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9"/>
      <c r="P146" s="49"/>
      <c r="Q146" s="5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6.25" customHeight="1" x14ac:dyDescent="0.35">
      <c r="A147" s="9"/>
      <c r="B147" s="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9"/>
      <c r="P147" s="49"/>
      <c r="Q147" s="56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6.25" customHeight="1" x14ac:dyDescent="0.35">
      <c r="A148" s="9"/>
      <c r="B148" s="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9"/>
      <c r="P148" s="49"/>
      <c r="Q148" s="56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6.25" customHeight="1" x14ac:dyDescent="0.35">
      <c r="A149" s="9"/>
      <c r="B149" s="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9"/>
      <c r="P149" s="49"/>
      <c r="Q149" s="56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6.25" customHeight="1" x14ac:dyDescent="0.35">
      <c r="A150" s="9"/>
      <c r="B150" s="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9"/>
      <c r="P150" s="49"/>
      <c r="Q150" s="56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6.25" customHeight="1" x14ac:dyDescent="0.35">
      <c r="A151" s="9"/>
      <c r="B151" s="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9"/>
      <c r="P151" s="49"/>
      <c r="Q151" s="56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6.25" customHeight="1" x14ac:dyDescent="0.35">
      <c r="A152" s="9"/>
      <c r="B152" s="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9"/>
      <c r="P152" s="49"/>
      <c r="Q152" s="5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6.25" customHeight="1" x14ac:dyDescent="0.35">
      <c r="A153" s="9"/>
      <c r="B153" s="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9"/>
      <c r="P153" s="49"/>
      <c r="Q153" s="56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6.25" customHeight="1" x14ac:dyDescent="0.35">
      <c r="A154" s="9"/>
      <c r="B154" s="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9"/>
      <c r="P154" s="49"/>
      <c r="Q154" s="56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6.25" customHeight="1" x14ac:dyDescent="0.35">
      <c r="A155" s="9"/>
      <c r="B155" s="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9"/>
      <c r="P155" s="49"/>
      <c r="Q155" s="5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6.25" customHeight="1" x14ac:dyDescent="0.35">
      <c r="A156" s="9"/>
      <c r="B156" s="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9"/>
      <c r="P156" s="49"/>
      <c r="Q156" s="56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6.25" customHeight="1" x14ac:dyDescent="0.35">
      <c r="A157" s="9"/>
      <c r="B157" s="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9"/>
      <c r="P157" s="49"/>
      <c r="Q157" s="56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6.25" customHeight="1" x14ac:dyDescent="0.35">
      <c r="A158" s="9"/>
      <c r="B158" s="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9"/>
      <c r="P158" s="49"/>
      <c r="Q158" s="56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6.25" customHeight="1" x14ac:dyDescent="0.35">
      <c r="A159" s="9"/>
      <c r="B159" s="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9"/>
      <c r="P159" s="49"/>
      <c r="Q159" s="56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6.25" customHeight="1" x14ac:dyDescent="0.35">
      <c r="A160" s="9"/>
      <c r="B160" s="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9"/>
      <c r="P160" s="49"/>
      <c r="Q160" s="56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6.25" customHeight="1" x14ac:dyDescent="0.35">
      <c r="A161" s="9"/>
      <c r="B161" s="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9"/>
      <c r="P161" s="49"/>
      <c r="Q161" s="56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6.25" customHeight="1" x14ac:dyDescent="0.35">
      <c r="A162" s="9"/>
      <c r="B162" s="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9"/>
      <c r="P162" s="49"/>
      <c r="Q162" s="56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6.25" customHeight="1" x14ac:dyDescent="0.35">
      <c r="A163" s="9"/>
      <c r="B163" s="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9"/>
      <c r="P163" s="49"/>
      <c r="Q163" s="56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6.25" customHeight="1" x14ac:dyDescent="0.35">
      <c r="A164" s="9"/>
      <c r="B164" s="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9"/>
      <c r="P164" s="49"/>
      <c r="Q164" s="56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6.25" customHeight="1" x14ac:dyDescent="0.35">
      <c r="A165" s="9"/>
      <c r="B165" s="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9"/>
      <c r="P165" s="49"/>
      <c r="Q165" s="56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6.25" customHeight="1" x14ac:dyDescent="0.35">
      <c r="A166" s="9"/>
      <c r="B166" s="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9"/>
      <c r="P166" s="49"/>
      <c r="Q166" s="56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6.25" customHeight="1" x14ac:dyDescent="0.35">
      <c r="A167" s="9"/>
      <c r="B167" s="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9"/>
      <c r="P167" s="49"/>
      <c r="Q167" s="56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6.25" customHeight="1" x14ac:dyDescent="0.35">
      <c r="A168" s="9"/>
      <c r="B168" s="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9"/>
      <c r="P168" s="49"/>
      <c r="Q168" s="56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6.25" customHeight="1" x14ac:dyDescent="0.35">
      <c r="A169" s="9"/>
      <c r="B169" s="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9"/>
      <c r="P169" s="49"/>
      <c r="Q169" s="56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6.25" customHeight="1" x14ac:dyDescent="0.35">
      <c r="A170" s="9"/>
      <c r="B170" s="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9"/>
      <c r="P170" s="49"/>
      <c r="Q170" s="56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6.25" customHeight="1" x14ac:dyDescent="0.35">
      <c r="A171" s="9"/>
      <c r="B171" s="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9"/>
      <c r="P171" s="49"/>
      <c r="Q171" s="56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6.25" customHeight="1" x14ac:dyDescent="0.35">
      <c r="A172" s="9"/>
      <c r="B172" s="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9"/>
      <c r="P172" s="49"/>
      <c r="Q172" s="56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6.25" customHeight="1" x14ac:dyDescent="0.35">
      <c r="A173" s="9"/>
      <c r="B173" s="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9"/>
      <c r="P173" s="49"/>
      <c r="Q173" s="56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6.25" customHeight="1" x14ac:dyDescent="0.35">
      <c r="A174" s="9"/>
      <c r="B174" s="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9"/>
      <c r="P174" s="49"/>
      <c r="Q174" s="56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6.25" customHeight="1" x14ac:dyDescent="0.35">
      <c r="A175" s="9"/>
      <c r="B175" s="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9"/>
      <c r="P175" s="49"/>
      <c r="Q175" s="56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6.25" customHeight="1" x14ac:dyDescent="0.35">
      <c r="A176" s="9"/>
      <c r="B176" s="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9"/>
      <c r="P176" s="49"/>
      <c r="Q176" s="56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6.25" customHeight="1" x14ac:dyDescent="0.35">
      <c r="A177" s="9"/>
      <c r="B177" s="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9"/>
      <c r="P177" s="49"/>
      <c r="Q177" s="56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6.25" customHeight="1" x14ac:dyDescent="0.35">
      <c r="A178" s="9"/>
      <c r="B178" s="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9"/>
      <c r="P178" s="49"/>
      <c r="Q178" s="56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6.25" customHeight="1" x14ac:dyDescent="0.35">
      <c r="A179" s="9"/>
      <c r="B179" s="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9"/>
      <c r="P179" s="49"/>
      <c r="Q179" s="56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6.25" customHeight="1" x14ac:dyDescent="0.35">
      <c r="A180" s="9"/>
      <c r="B180" s="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9"/>
      <c r="P180" s="49"/>
      <c r="Q180" s="56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6.25" customHeight="1" x14ac:dyDescent="0.35">
      <c r="A181" s="9"/>
      <c r="B181" s="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9"/>
      <c r="P181" s="49"/>
      <c r="Q181" s="56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6.25" customHeight="1" x14ac:dyDescent="0.35">
      <c r="A182" s="9"/>
      <c r="B182" s="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9"/>
      <c r="P182" s="49"/>
      <c r="Q182" s="56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6.25" customHeight="1" x14ac:dyDescent="0.35">
      <c r="A183" s="9"/>
      <c r="B183" s="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9"/>
      <c r="P183" s="49"/>
      <c r="Q183" s="56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6.25" customHeight="1" x14ac:dyDescent="0.35">
      <c r="A184" s="9"/>
      <c r="B184" s="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9"/>
      <c r="P184" s="49"/>
      <c r="Q184" s="56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6.25" customHeight="1" x14ac:dyDescent="0.35">
      <c r="A185" s="9"/>
      <c r="B185" s="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9"/>
      <c r="P185" s="49"/>
      <c r="Q185" s="56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6.25" customHeight="1" x14ac:dyDescent="0.35">
      <c r="A186" s="9"/>
      <c r="B186" s="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9"/>
      <c r="P186" s="49"/>
      <c r="Q186" s="56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6.25" customHeight="1" x14ac:dyDescent="0.35">
      <c r="A187" s="9"/>
      <c r="B187" s="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9"/>
      <c r="P187" s="49"/>
      <c r="Q187" s="56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6.25" customHeight="1" x14ac:dyDescent="0.35">
      <c r="A188" s="9"/>
      <c r="B188" s="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9"/>
      <c r="P188" s="49"/>
      <c r="Q188" s="56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6.25" customHeight="1" x14ac:dyDescent="0.35">
      <c r="A189" s="9"/>
      <c r="B189" s="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9"/>
      <c r="P189" s="49"/>
      <c r="Q189" s="56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6.25" customHeight="1" x14ac:dyDescent="0.35">
      <c r="A190" s="9"/>
      <c r="B190" s="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9"/>
      <c r="P190" s="49"/>
      <c r="Q190" s="56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6.25" customHeight="1" x14ac:dyDescent="0.35">
      <c r="A191" s="9"/>
      <c r="B191" s="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9"/>
      <c r="P191" s="49"/>
      <c r="Q191" s="56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6.25" customHeight="1" x14ac:dyDescent="0.35">
      <c r="A192" s="9"/>
      <c r="B192" s="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9"/>
      <c r="P192" s="49"/>
      <c r="Q192" s="56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6.25" customHeight="1" x14ac:dyDescent="0.35">
      <c r="A193" s="9"/>
      <c r="B193" s="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9"/>
      <c r="P193" s="49"/>
      <c r="Q193" s="56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6.25" customHeight="1" x14ac:dyDescent="0.35">
      <c r="A194" s="9"/>
      <c r="B194" s="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9"/>
      <c r="P194" s="49"/>
      <c r="Q194" s="56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6.25" customHeight="1" x14ac:dyDescent="0.35">
      <c r="A195" s="9"/>
      <c r="B195" s="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9"/>
      <c r="P195" s="49"/>
      <c r="Q195" s="56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6.25" customHeight="1" x14ac:dyDescent="0.35">
      <c r="A196" s="9"/>
      <c r="B196" s="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9"/>
      <c r="P196" s="49"/>
      <c r="Q196" s="56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6.25" customHeight="1" x14ac:dyDescent="0.35">
      <c r="A197" s="9"/>
      <c r="B197" s="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9"/>
      <c r="P197" s="49"/>
      <c r="Q197" s="56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6.25" customHeight="1" x14ac:dyDescent="0.35">
      <c r="A198" s="9"/>
      <c r="B198" s="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9"/>
      <c r="P198" s="49"/>
      <c r="Q198" s="56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6.25" customHeight="1" x14ac:dyDescent="0.35">
      <c r="A199" s="9"/>
      <c r="B199" s="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9"/>
      <c r="P199" s="49"/>
      <c r="Q199" s="56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6.25" customHeight="1" x14ac:dyDescent="0.35">
      <c r="A200" s="9"/>
      <c r="B200" s="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9"/>
      <c r="P200" s="49"/>
      <c r="Q200" s="56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6.25" customHeight="1" x14ac:dyDescent="0.35">
      <c r="A201" s="9"/>
      <c r="B201" s="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9"/>
      <c r="P201" s="49"/>
      <c r="Q201" s="56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6.25" customHeight="1" x14ac:dyDescent="0.35">
      <c r="A202" s="9"/>
      <c r="B202" s="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9"/>
      <c r="P202" s="49"/>
      <c r="Q202" s="56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6.25" customHeight="1" x14ac:dyDescent="0.35">
      <c r="A203" s="9"/>
      <c r="B203" s="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9"/>
      <c r="P203" s="49"/>
      <c r="Q203" s="56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6.25" customHeight="1" x14ac:dyDescent="0.35">
      <c r="A204" s="9"/>
      <c r="B204" s="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9"/>
      <c r="P204" s="49"/>
      <c r="Q204" s="56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6.25" customHeight="1" x14ac:dyDescent="0.35">
      <c r="A205" s="9"/>
      <c r="B205" s="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9"/>
      <c r="P205" s="49"/>
      <c r="Q205" s="56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6.25" customHeight="1" x14ac:dyDescent="0.35">
      <c r="A206" s="9"/>
      <c r="B206" s="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9"/>
      <c r="P206" s="49"/>
      <c r="Q206" s="56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6.25" customHeight="1" x14ac:dyDescent="0.35">
      <c r="A207" s="9"/>
      <c r="B207" s="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9"/>
      <c r="P207" s="49"/>
      <c r="Q207" s="56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6.25" customHeight="1" x14ac:dyDescent="0.35">
      <c r="A208" s="9"/>
      <c r="B208" s="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9"/>
      <c r="P208" s="49"/>
      <c r="Q208" s="56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6.25" customHeight="1" x14ac:dyDescent="0.35">
      <c r="A209" s="9"/>
      <c r="B209" s="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9"/>
      <c r="P209" s="49"/>
      <c r="Q209" s="56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6.25" customHeight="1" x14ac:dyDescent="0.35">
      <c r="A210" s="9"/>
      <c r="B210" s="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9"/>
      <c r="P210" s="49"/>
      <c r="Q210" s="56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6.25" customHeight="1" x14ac:dyDescent="0.35">
      <c r="A211" s="9"/>
      <c r="B211" s="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9"/>
      <c r="P211" s="49"/>
      <c r="Q211" s="56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6.25" customHeight="1" x14ac:dyDescent="0.35">
      <c r="A212" s="9"/>
      <c r="B212" s="1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9"/>
      <c r="P212" s="49"/>
      <c r="Q212" s="56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6.25" customHeight="1" x14ac:dyDescent="0.35">
      <c r="A213" s="9"/>
      <c r="B213" s="1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9"/>
      <c r="P213" s="49"/>
      <c r="Q213" s="56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6.25" customHeight="1" x14ac:dyDescent="0.35">
      <c r="A214" s="9"/>
      <c r="B214" s="1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9"/>
      <c r="P214" s="49"/>
      <c r="Q214" s="56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6.25" customHeight="1" x14ac:dyDescent="0.35">
      <c r="A215" s="9"/>
      <c r="B215" s="1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9"/>
      <c r="P215" s="49"/>
      <c r="Q215" s="56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6.25" customHeight="1" x14ac:dyDescent="0.35">
      <c r="A216" s="9"/>
      <c r="B216" s="1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9"/>
      <c r="P216" s="49"/>
      <c r="Q216" s="56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6.25" customHeight="1" x14ac:dyDescent="0.35">
      <c r="A217" s="9"/>
      <c r="B217" s="1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9"/>
      <c r="P217" s="49"/>
      <c r="Q217" s="56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6.25" customHeight="1" x14ac:dyDescent="0.35">
      <c r="A218" s="9"/>
      <c r="B218" s="1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9"/>
      <c r="P218" s="49"/>
      <c r="Q218" s="56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6.25" customHeight="1" x14ac:dyDescent="0.35">
      <c r="A219" s="9"/>
      <c r="B219" s="1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9"/>
      <c r="P219" s="49"/>
      <c r="Q219" s="56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6.25" customHeight="1" x14ac:dyDescent="0.35">
      <c r="A220" s="9"/>
      <c r="B220" s="1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9"/>
      <c r="P220" s="49"/>
      <c r="Q220" s="56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6.25" customHeight="1" x14ac:dyDescent="0.35">
      <c r="A221" s="9"/>
      <c r="B221" s="1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9"/>
      <c r="P221" s="49"/>
      <c r="Q221" s="56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6.25" customHeight="1" x14ac:dyDescent="0.35">
      <c r="A222" s="9"/>
      <c r="B222" s="1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9"/>
      <c r="P222" s="49"/>
      <c r="Q222" s="56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6.25" customHeight="1" x14ac:dyDescent="0.35">
      <c r="A223" s="9"/>
      <c r="B223" s="1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9"/>
      <c r="P223" s="49"/>
      <c r="Q223" s="56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6.25" customHeight="1" x14ac:dyDescent="0.35">
      <c r="A224" s="9"/>
      <c r="B224" s="1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9"/>
      <c r="P224" s="49"/>
      <c r="Q224" s="56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6.25" customHeight="1" x14ac:dyDescent="0.35">
      <c r="A225" s="9"/>
      <c r="B225" s="1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9"/>
      <c r="P225" s="49"/>
      <c r="Q225" s="56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6.25" customHeight="1" x14ac:dyDescent="0.35">
      <c r="A226" s="9"/>
      <c r="B226" s="1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9"/>
      <c r="P226" s="49"/>
      <c r="Q226" s="56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6.25" customHeight="1" x14ac:dyDescent="0.35">
      <c r="A227" s="9"/>
      <c r="B227" s="1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9"/>
      <c r="P227" s="49"/>
      <c r="Q227" s="56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6.25" customHeight="1" x14ac:dyDescent="0.35">
      <c r="A228" s="9"/>
      <c r="B228" s="1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9"/>
      <c r="P228" s="49"/>
      <c r="Q228" s="56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6.25" customHeight="1" x14ac:dyDescent="0.35">
      <c r="A229" s="9"/>
      <c r="B229" s="1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9"/>
      <c r="P229" s="49"/>
      <c r="Q229" s="56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6.25" customHeight="1" x14ac:dyDescent="0.35">
      <c r="A230" s="9"/>
      <c r="B230" s="1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9"/>
      <c r="P230" s="49"/>
      <c r="Q230" s="56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6.25" customHeight="1" x14ac:dyDescent="0.35">
      <c r="A231" s="9"/>
      <c r="B231" s="1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9"/>
      <c r="P231" s="49"/>
      <c r="Q231" s="56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6.25" customHeight="1" x14ac:dyDescent="0.35">
      <c r="A232" s="9"/>
      <c r="B232" s="1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9"/>
      <c r="P232" s="49"/>
      <c r="Q232" s="56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6.25" customHeight="1" x14ac:dyDescent="0.35">
      <c r="A233" s="9"/>
      <c r="B233" s="1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9"/>
      <c r="P233" s="49"/>
      <c r="Q233" s="56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6.25" customHeight="1" x14ac:dyDescent="0.35">
      <c r="A234" s="9"/>
      <c r="B234" s="1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9"/>
      <c r="P234" s="49"/>
      <c r="Q234" s="56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6.25" customHeight="1" x14ac:dyDescent="0.35">
      <c r="A235" s="9"/>
      <c r="B235" s="1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9"/>
      <c r="P235" s="49"/>
      <c r="Q235" s="56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6.25" customHeight="1" x14ac:dyDescent="0.35">
      <c r="A236" s="9"/>
      <c r="B236" s="1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9"/>
      <c r="P236" s="49"/>
      <c r="Q236" s="56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6.25" customHeight="1" x14ac:dyDescent="0.35">
      <c r="A237" s="9"/>
      <c r="B237" s="1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9"/>
      <c r="P237" s="49"/>
      <c r="Q237" s="56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6.25" customHeight="1" x14ac:dyDescent="0.35">
      <c r="A238" s="9"/>
      <c r="B238" s="1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9"/>
      <c r="P238" s="49"/>
      <c r="Q238" s="56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6.25" customHeight="1" x14ac:dyDescent="0.35">
      <c r="A239" s="9"/>
      <c r="B239" s="1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9"/>
      <c r="P239" s="49"/>
      <c r="Q239" s="56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6.25" customHeight="1" x14ac:dyDescent="0.35">
      <c r="A240" s="9"/>
      <c r="B240" s="1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9"/>
      <c r="P240" s="49"/>
      <c r="Q240" s="56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6.25" customHeight="1" x14ac:dyDescent="0.35">
      <c r="A241" s="9"/>
      <c r="B241" s="1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9"/>
      <c r="P241" s="49"/>
      <c r="Q241" s="56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6.25" customHeight="1" x14ac:dyDescent="0.35">
      <c r="A242" s="9"/>
      <c r="B242" s="1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9"/>
      <c r="P242" s="49"/>
      <c r="Q242" s="56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6.25" customHeight="1" x14ac:dyDescent="0.35">
      <c r="A243" s="9"/>
      <c r="B243" s="1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9"/>
      <c r="P243" s="49"/>
      <c r="Q243" s="56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6.25" customHeight="1" x14ac:dyDescent="0.35">
      <c r="A244" s="9"/>
      <c r="B244" s="1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9"/>
      <c r="P244" s="49"/>
      <c r="Q244" s="56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6.25" customHeight="1" x14ac:dyDescent="0.35">
      <c r="A245" s="9"/>
      <c r="B245" s="1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9"/>
      <c r="P245" s="49"/>
      <c r="Q245" s="56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6.25" customHeight="1" x14ac:dyDescent="0.35">
      <c r="A246" s="9"/>
      <c r="B246" s="1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9"/>
      <c r="P246" s="49"/>
      <c r="Q246" s="56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6.25" customHeight="1" x14ac:dyDescent="0.35">
      <c r="A247" s="9"/>
      <c r="B247" s="1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9"/>
      <c r="P247" s="49"/>
      <c r="Q247" s="56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6.25" customHeight="1" x14ac:dyDescent="0.35">
      <c r="A248" s="9"/>
      <c r="B248" s="1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9"/>
      <c r="P248" s="49"/>
      <c r="Q248" s="56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6.25" customHeight="1" x14ac:dyDescent="0.35">
      <c r="A249" s="9"/>
      <c r="B249" s="1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9"/>
      <c r="P249" s="49"/>
      <c r="Q249" s="56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6.25" customHeight="1" x14ac:dyDescent="0.35">
      <c r="A250" s="9"/>
      <c r="B250" s="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9"/>
      <c r="P250" s="49"/>
      <c r="Q250" s="56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6.25" customHeight="1" x14ac:dyDescent="0.35">
      <c r="A251" s="9"/>
      <c r="B251" s="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9"/>
      <c r="P251" s="49"/>
      <c r="Q251" s="56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6.25" customHeight="1" x14ac:dyDescent="0.35">
      <c r="A252" s="9"/>
      <c r="B252" s="1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9"/>
      <c r="P252" s="49"/>
      <c r="Q252" s="56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6.25" customHeight="1" x14ac:dyDescent="0.35">
      <c r="A253" s="9"/>
      <c r="B253" s="1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9"/>
      <c r="P253" s="49"/>
      <c r="Q253" s="56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6.25" customHeight="1" x14ac:dyDescent="0.35">
      <c r="A254" s="9"/>
      <c r="B254" s="1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9"/>
      <c r="P254" s="49"/>
      <c r="Q254" s="56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6.25" customHeight="1" x14ac:dyDescent="0.35">
      <c r="A255" s="9"/>
      <c r="B255" s="1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9"/>
      <c r="P255" s="49"/>
      <c r="Q255" s="56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6.25" customHeight="1" x14ac:dyDescent="0.35">
      <c r="A256" s="9"/>
      <c r="B256" s="1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9"/>
      <c r="P256" s="49"/>
      <c r="Q256" s="56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6.25" customHeight="1" x14ac:dyDescent="0.35">
      <c r="A257" s="9"/>
      <c r="B257" s="1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9"/>
      <c r="P257" s="49"/>
      <c r="Q257" s="56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6.25" customHeight="1" x14ac:dyDescent="0.35">
      <c r="A258" s="9"/>
      <c r="B258" s="1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9"/>
      <c r="P258" s="49"/>
      <c r="Q258" s="56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6.25" customHeight="1" x14ac:dyDescent="0.35">
      <c r="A259" s="9"/>
      <c r="B259" s="1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9"/>
      <c r="P259" s="49"/>
      <c r="Q259" s="56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6.25" customHeight="1" x14ac:dyDescent="0.35">
      <c r="A260" s="9"/>
      <c r="B260" s="1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9"/>
      <c r="P260" s="49"/>
      <c r="Q260" s="56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6.25" customHeight="1" x14ac:dyDescent="0.35">
      <c r="A261" s="9"/>
      <c r="B261" s="1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9"/>
      <c r="P261" s="49"/>
      <c r="Q261" s="56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6.25" customHeight="1" x14ac:dyDescent="0.35">
      <c r="A262" s="9"/>
      <c r="B262" s="1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9"/>
      <c r="P262" s="49"/>
      <c r="Q262" s="56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6.25" customHeight="1" x14ac:dyDescent="0.35">
      <c r="A263" s="9"/>
      <c r="B263" s="1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9"/>
      <c r="P263" s="49"/>
      <c r="Q263" s="56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6.25" customHeight="1" x14ac:dyDescent="0.35">
      <c r="A264" s="9"/>
      <c r="B264" s="1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9"/>
      <c r="P264" s="49"/>
      <c r="Q264" s="56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6.25" customHeight="1" x14ac:dyDescent="0.35">
      <c r="A265" s="9"/>
      <c r="B265" s="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9"/>
      <c r="P265" s="49"/>
      <c r="Q265" s="56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6.25" customHeight="1" x14ac:dyDescent="0.35">
      <c r="A266" s="9"/>
      <c r="B266" s="1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9"/>
      <c r="P266" s="49"/>
      <c r="Q266" s="56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6.25" customHeight="1" x14ac:dyDescent="0.35">
      <c r="A267" s="9"/>
      <c r="B267" s="1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9"/>
      <c r="P267" s="49"/>
      <c r="Q267" s="56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6.25" customHeight="1" x14ac:dyDescent="0.35">
      <c r="A268" s="9"/>
      <c r="B268" s="1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9"/>
      <c r="P268" s="49"/>
      <c r="Q268" s="56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6.25" customHeight="1" x14ac:dyDescent="0.35">
      <c r="A269" s="9"/>
      <c r="B269" s="1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9"/>
      <c r="P269" s="49"/>
      <c r="Q269" s="56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6.25" customHeight="1" x14ac:dyDescent="0.35">
      <c r="A270" s="9"/>
      <c r="B270" s="1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9"/>
      <c r="P270" s="49"/>
      <c r="Q270" s="56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6.25" customHeight="1" x14ac:dyDescent="0.35">
      <c r="A271" s="9"/>
      <c r="B271" s="1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9"/>
      <c r="P271" s="49"/>
      <c r="Q271" s="56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6.25" customHeight="1" x14ac:dyDescent="0.35">
      <c r="A272" s="9"/>
      <c r="B272" s="1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9"/>
      <c r="P272" s="49"/>
      <c r="Q272" s="56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6.25" customHeight="1" x14ac:dyDescent="0.35">
      <c r="A273" s="9"/>
      <c r="B273" s="1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9"/>
      <c r="P273" s="49"/>
      <c r="Q273" s="56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6.25" customHeight="1" x14ac:dyDescent="0.35">
      <c r="A274" s="9"/>
      <c r="B274" s="1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9"/>
      <c r="P274" s="49"/>
      <c r="Q274" s="56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6.25" customHeight="1" x14ac:dyDescent="0.35">
      <c r="A275" s="9"/>
      <c r="B275" s="1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9"/>
      <c r="P275" s="49"/>
      <c r="Q275" s="56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6.25" customHeight="1" x14ac:dyDescent="0.35">
      <c r="A276" s="9"/>
      <c r="B276" s="1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9"/>
      <c r="P276" s="49"/>
      <c r="Q276" s="56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6.25" customHeight="1" x14ac:dyDescent="0.35">
      <c r="A277" s="9"/>
      <c r="B277" s="1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9"/>
      <c r="P277" s="49"/>
      <c r="Q277" s="56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6.25" customHeight="1" x14ac:dyDescent="0.35">
      <c r="A278" s="9"/>
      <c r="B278" s="1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9"/>
      <c r="P278" s="49"/>
      <c r="Q278" s="56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6.25" customHeight="1" x14ac:dyDescent="0.35">
      <c r="A279" s="9"/>
      <c r="B279" s="1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9"/>
      <c r="P279" s="49"/>
      <c r="Q279" s="56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6.25" customHeight="1" x14ac:dyDescent="0.35">
      <c r="A280" s="9"/>
      <c r="B280" s="1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9"/>
      <c r="P280" s="49"/>
      <c r="Q280" s="56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6.25" customHeight="1" x14ac:dyDescent="0.35">
      <c r="A281" s="9"/>
      <c r="B281" s="1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9"/>
      <c r="P281" s="49"/>
      <c r="Q281" s="56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6.25" customHeight="1" x14ac:dyDescent="0.35">
      <c r="A282" s="9"/>
      <c r="B282" s="1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9"/>
      <c r="P282" s="49"/>
      <c r="Q282" s="56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6.25" customHeight="1" x14ac:dyDescent="0.35">
      <c r="A283" s="9"/>
      <c r="B283" s="1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9"/>
      <c r="P283" s="49"/>
      <c r="Q283" s="56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6.25" customHeight="1" x14ac:dyDescent="0.35">
      <c r="A284" s="9"/>
      <c r="B284" s="1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9"/>
      <c r="P284" s="49"/>
      <c r="Q284" s="56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6.25" customHeight="1" x14ac:dyDescent="0.35">
      <c r="A285" s="9"/>
      <c r="B285" s="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9"/>
      <c r="P285" s="49"/>
      <c r="Q285" s="56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6.25" customHeight="1" x14ac:dyDescent="0.35">
      <c r="A286" s="9"/>
      <c r="B286" s="1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9"/>
      <c r="P286" s="49"/>
      <c r="Q286" s="56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6.25" customHeight="1" x14ac:dyDescent="0.35">
      <c r="A287" s="9"/>
      <c r="B287" s="1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9"/>
      <c r="P287" s="49"/>
      <c r="Q287" s="56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6.25" customHeight="1" x14ac:dyDescent="0.35">
      <c r="A288" s="9"/>
      <c r="B288" s="1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9"/>
      <c r="P288" s="49"/>
      <c r="Q288" s="56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6.25" customHeight="1" x14ac:dyDescent="0.35">
      <c r="A289" s="9"/>
      <c r="B289" s="1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9"/>
      <c r="P289" s="49"/>
      <c r="Q289" s="56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6.25" customHeight="1" x14ac:dyDescent="0.35">
      <c r="A290" s="9"/>
      <c r="B290" s="1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9"/>
      <c r="P290" s="49"/>
      <c r="Q290" s="56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6.25" customHeight="1" x14ac:dyDescent="0.35">
      <c r="A291" s="9"/>
      <c r="B291" s="1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9"/>
      <c r="P291" s="49"/>
      <c r="Q291" s="56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6.25" customHeight="1" x14ac:dyDescent="0.35">
      <c r="A292" s="9"/>
      <c r="B292" s="1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9"/>
      <c r="P292" s="49"/>
      <c r="Q292" s="56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6.25" customHeight="1" x14ac:dyDescent="0.35">
      <c r="A293" s="9"/>
      <c r="B293" s="1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9"/>
      <c r="P293" s="49"/>
      <c r="Q293" s="56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6.25" customHeight="1" x14ac:dyDescent="0.35">
      <c r="A294" s="9"/>
      <c r="B294" s="1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9"/>
      <c r="P294" s="49"/>
      <c r="Q294" s="56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6.25" customHeight="1" x14ac:dyDescent="0.35">
      <c r="A295" s="9"/>
      <c r="B295" s="1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9"/>
      <c r="P295" s="49"/>
      <c r="Q295" s="56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6.25" customHeight="1" x14ac:dyDescent="0.35">
      <c r="A296" s="9"/>
      <c r="B296" s="1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9"/>
      <c r="P296" s="49"/>
      <c r="Q296" s="56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6.25" customHeight="1" x14ac:dyDescent="0.35">
      <c r="A297" s="9"/>
      <c r="B297" s="1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9"/>
      <c r="P297" s="49"/>
      <c r="Q297" s="56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6.25" customHeight="1" x14ac:dyDescent="0.35">
      <c r="A298" s="9"/>
      <c r="B298" s="1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9"/>
      <c r="P298" s="49"/>
      <c r="Q298" s="56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6.25" customHeight="1" x14ac:dyDescent="0.35">
      <c r="A299" s="9"/>
      <c r="B299" s="1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9"/>
      <c r="P299" s="49"/>
      <c r="Q299" s="56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6.25" customHeight="1" x14ac:dyDescent="0.35">
      <c r="A300" s="9"/>
      <c r="B300" s="1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9"/>
      <c r="P300" s="49"/>
      <c r="Q300" s="56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6.25" customHeight="1" x14ac:dyDescent="0.35">
      <c r="A301" s="9"/>
      <c r="B301" s="1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9"/>
      <c r="P301" s="49"/>
      <c r="Q301" s="56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6.25" customHeight="1" x14ac:dyDescent="0.35">
      <c r="A302" s="9"/>
      <c r="B302" s="1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9"/>
      <c r="P302" s="49"/>
      <c r="Q302" s="56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6.25" customHeight="1" x14ac:dyDescent="0.35">
      <c r="A303" s="9"/>
      <c r="B303" s="1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9"/>
      <c r="P303" s="49"/>
      <c r="Q303" s="56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6.25" customHeight="1" x14ac:dyDescent="0.35">
      <c r="A304" s="9"/>
      <c r="B304" s="1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9"/>
      <c r="P304" s="49"/>
      <c r="Q304" s="56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6.25" customHeight="1" x14ac:dyDescent="0.35">
      <c r="A305" s="9"/>
      <c r="B305" s="1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9"/>
      <c r="P305" s="49"/>
      <c r="Q305" s="56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6.25" customHeight="1" x14ac:dyDescent="0.35">
      <c r="A306" s="9"/>
      <c r="B306" s="1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9"/>
      <c r="P306" s="49"/>
      <c r="Q306" s="56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6.25" customHeight="1" x14ac:dyDescent="0.35">
      <c r="A307" s="9"/>
      <c r="B307" s="1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9"/>
      <c r="P307" s="49"/>
      <c r="Q307" s="56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6.25" customHeight="1" x14ac:dyDescent="0.35">
      <c r="A308" s="9"/>
      <c r="B308" s="1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9"/>
      <c r="P308" s="49"/>
      <c r="Q308" s="56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6.25" customHeight="1" x14ac:dyDescent="0.35">
      <c r="A309" s="9"/>
      <c r="B309" s="1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9"/>
      <c r="P309" s="49"/>
      <c r="Q309" s="56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6.25" customHeight="1" x14ac:dyDescent="0.35">
      <c r="A310" s="9"/>
      <c r="B310" s="1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9"/>
      <c r="P310" s="49"/>
      <c r="Q310" s="56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6.25" customHeight="1" x14ac:dyDescent="0.35">
      <c r="A311" s="9"/>
      <c r="B311" s="1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9"/>
      <c r="P311" s="49"/>
      <c r="Q311" s="56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6.25" customHeight="1" x14ac:dyDescent="0.35">
      <c r="A312" s="9"/>
      <c r="B312" s="1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9"/>
      <c r="P312" s="49"/>
      <c r="Q312" s="56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6.25" customHeight="1" x14ac:dyDescent="0.35">
      <c r="A313" s="9"/>
      <c r="B313" s="1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9"/>
      <c r="P313" s="49"/>
      <c r="Q313" s="56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6.25" customHeight="1" x14ac:dyDescent="0.35">
      <c r="A314" s="9"/>
      <c r="B314" s="1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9"/>
      <c r="P314" s="49"/>
      <c r="Q314" s="56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6.25" customHeight="1" x14ac:dyDescent="0.35">
      <c r="A315" s="9"/>
      <c r="B315" s="1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9"/>
      <c r="P315" s="49"/>
      <c r="Q315" s="56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6.25" customHeight="1" x14ac:dyDescent="0.35">
      <c r="A316" s="9"/>
      <c r="B316" s="1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9"/>
      <c r="P316" s="49"/>
      <c r="Q316" s="56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6.25" customHeight="1" x14ac:dyDescent="0.35">
      <c r="A317" s="9"/>
      <c r="B317" s="1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9"/>
      <c r="P317" s="49"/>
      <c r="Q317" s="56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6.25" customHeight="1" x14ac:dyDescent="0.35">
      <c r="A318" s="9"/>
      <c r="B318" s="1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9"/>
      <c r="P318" s="49"/>
      <c r="Q318" s="56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6.25" customHeight="1" x14ac:dyDescent="0.35">
      <c r="A319" s="9"/>
      <c r="B319" s="1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9"/>
      <c r="P319" s="49"/>
      <c r="Q319" s="56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6.25" customHeight="1" x14ac:dyDescent="0.35">
      <c r="A320" s="9"/>
      <c r="B320" s="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9"/>
      <c r="P320" s="49"/>
      <c r="Q320" s="56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6.25" customHeight="1" x14ac:dyDescent="0.35">
      <c r="A321" s="9"/>
      <c r="B321" s="1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9"/>
      <c r="P321" s="49"/>
      <c r="Q321" s="56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6.25" customHeight="1" x14ac:dyDescent="0.35">
      <c r="A322" s="9"/>
      <c r="B322" s="1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9"/>
      <c r="P322" s="49"/>
      <c r="Q322" s="56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6.25" customHeight="1" x14ac:dyDescent="0.35">
      <c r="A323" s="9"/>
      <c r="B323" s="1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9"/>
      <c r="P323" s="49"/>
      <c r="Q323" s="56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6.25" customHeight="1" x14ac:dyDescent="0.35">
      <c r="A324" s="9"/>
      <c r="B324" s="1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9"/>
      <c r="P324" s="49"/>
      <c r="Q324" s="56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6.25" customHeight="1" x14ac:dyDescent="0.35">
      <c r="A325" s="9"/>
      <c r="B325" s="1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9"/>
      <c r="P325" s="49"/>
      <c r="Q325" s="56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6.25" customHeight="1" x14ac:dyDescent="0.35">
      <c r="A326" s="9"/>
      <c r="B326" s="1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9"/>
      <c r="P326" s="49"/>
      <c r="Q326" s="56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6.25" customHeight="1" x14ac:dyDescent="0.35">
      <c r="A327" s="9"/>
      <c r="B327" s="1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9"/>
      <c r="P327" s="49"/>
      <c r="Q327" s="56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6.25" customHeight="1" x14ac:dyDescent="0.35">
      <c r="A328" s="9"/>
      <c r="B328" s="1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9"/>
      <c r="P328" s="49"/>
      <c r="Q328" s="56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6.25" customHeight="1" x14ac:dyDescent="0.35">
      <c r="A329" s="9"/>
      <c r="B329" s="1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9"/>
      <c r="P329" s="49"/>
      <c r="Q329" s="56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6.25" customHeight="1" x14ac:dyDescent="0.35">
      <c r="A330" s="9"/>
      <c r="B330" s="1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9"/>
      <c r="P330" s="49"/>
      <c r="Q330" s="56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6.25" customHeight="1" x14ac:dyDescent="0.35">
      <c r="A331" s="9"/>
      <c r="B331" s="1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9"/>
      <c r="P331" s="49"/>
      <c r="Q331" s="56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6.25" customHeight="1" x14ac:dyDescent="0.35">
      <c r="A332" s="9"/>
      <c r="B332" s="1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9"/>
      <c r="P332" s="49"/>
      <c r="Q332" s="56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6.25" customHeight="1" x14ac:dyDescent="0.35">
      <c r="A333" s="9"/>
      <c r="B333" s="1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9"/>
      <c r="P333" s="49"/>
      <c r="Q333" s="56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6.25" customHeight="1" x14ac:dyDescent="0.35">
      <c r="A334" s="9"/>
      <c r="B334" s="1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9"/>
      <c r="P334" s="49"/>
      <c r="Q334" s="56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6.25" customHeight="1" x14ac:dyDescent="0.35">
      <c r="A335" s="9"/>
      <c r="B335" s="1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9"/>
      <c r="P335" s="49"/>
      <c r="Q335" s="56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6.25" customHeight="1" x14ac:dyDescent="0.35">
      <c r="A336" s="9"/>
      <c r="B336" s="1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9"/>
      <c r="P336" s="49"/>
      <c r="Q336" s="56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6.25" customHeight="1" x14ac:dyDescent="0.35">
      <c r="A337" s="9"/>
      <c r="B337" s="1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9"/>
      <c r="P337" s="49"/>
      <c r="Q337" s="56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6.25" customHeight="1" x14ac:dyDescent="0.35">
      <c r="A338" s="9"/>
      <c r="B338" s="1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9"/>
      <c r="P338" s="49"/>
      <c r="Q338" s="56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6.25" customHeight="1" x14ac:dyDescent="0.35">
      <c r="A339" s="9"/>
      <c r="B339" s="1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9"/>
      <c r="P339" s="49"/>
      <c r="Q339" s="56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6.25" customHeight="1" x14ac:dyDescent="0.35">
      <c r="A340" s="9"/>
      <c r="B340" s="1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9"/>
      <c r="P340" s="49"/>
      <c r="Q340" s="56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6.25" customHeight="1" x14ac:dyDescent="0.35">
      <c r="A341" s="9"/>
      <c r="B341" s="1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9"/>
      <c r="P341" s="49"/>
      <c r="Q341" s="56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6.25" customHeight="1" x14ac:dyDescent="0.35">
      <c r="A342" s="9"/>
      <c r="B342" s="1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9"/>
      <c r="P342" s="49"/>
      <c r="Q342" s="56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6.25" customHeight="1" x14ac:dyDescent="0.35">
      <c r="A343" s="9"/>
      <c r="B343" s="1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9"/>
      <c r="P343" s="49"/>
      <c r="Q343" s="56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6.25" customHeight="1" x14ac:dyDescent="0.35">
      <c r="A344" s="9"/>
      <c r="B344" s="1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9"/>
      <c r="P344" s="49"/>
      <c r="Q344" s="56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6.25" customHeight="1" x14ac:dyDescent="0.35">
      <c r="A345" s="9"/>
      <c r="B345" s="1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9"/>
      <c r="P345" s="49"/>
      <c r="Q345" s="56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6.25" customHeight="1" x14ac:dyDescent="0.35">
      <c r="A346" s="9"/>
      <c r="B346" s="1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9"/>
      <c r="P346" s="49"/>
      <c r="Q346" s="56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6.25" customHeight="1" x14ac:dyDescent="0.35">
      <c r="A347" s="9"/>
      <c r="B347" s="1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9"/>
      <c r="P347" s="49"/>
      <c r="Q347" s="56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6.25" customHeight="1" x14ac:dyDescent="0.35">
      <c r="A348" s="9"/>
      <c r="B348" s="1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9"/>
      <c r="P348" s="49"/>
      <c r="Q348" s="56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6.25" customHeight="1" x14ac:dyDescent="0.35">
      <c r="A349" s="9"/>
      <c r="B349" s="1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9"/>
      <c r="P349" s="49"/>
      <c r="Q349" s="56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6.25" customHeight="1" x14ac:dyDescent="0.35">
      <c r="A350" s="9"/>
      <c r="B350" s="1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9"/>
      <c r="P350" s="49"/>
      <c r="Q350" s="56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6.25" customHeight="1" x14ac:dyDescent="0.35">
      <c r="A351" s="9"/>
      <c r="B351" s="1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9"/>
      <c r="P351" s="49"/>
      <c r="Q351" s="56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6.25" customHeight="1" x14ac:dyDescent="0.35">
      <c r="A352" s="9"/>
      <c r="B352" s="1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9"/>
      <c r="P352" s="49"/>
      <c r="Q352" s="56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6.25" customHeight="1" x14ac:dyDescent="0.35">
      <c r="A353" s="9"/>
      <c r="B353" s="1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9"/>
      <c r="P353" s="49"/>
      <c r="Q353" s="56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6.25" customHeight="1" x14ac:dyDescent="0.35">
      <c r="A354" s="9"/>
      <c r="B354" s="1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9"/>
      <c r="P354" s="49"/>
      <c r="Q354" s="56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6.25" customHeight="1" x14ac:dyDescent="0.35">
      <c r="A355" s="9"/>
      <c r="B355" s="1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9"/>
      <c r="P355" s="49"/>
      <c r="Q355" s="56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6.25" customHeight="1" x14ac:dyDescent="0.35">
      <c r="A356" s="9"/>
      <c r="B356" s="1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9"/>
      <c r="P356" s="49"/>
      <c r="Q356" s="56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6.25" customHeight="1" x14ac:dyDescent="0.35">
      <c r="A357" s="9"/>
      <c r="B357" s="1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9"/>
      <c r="P357" s="49"/>
      <c r="Q357" s="56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6.25" customHeight="1" x14ac:dyDescent="0.35">
      <c r="A358" s="9"/>
      <c r="B358" s="1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9"/>
      <c r="P358" s="49"/>
      <c r="Q358" s="56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6.25" customHeight="1" x14ac:dyDescent="0.35">
      <c r="A359" s="9"/>
      <c r="B359" s="1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9"/>
      <c r="P359" s="49"/>
      <c r="Q359" s="56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6.25" customHeight="1" x14ac:dyDescent="0.35">
      <c r="A360" s="9"/>
      <c r="B360" s="1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9"/>
      <c r="P360" s="49"/>
      <c r="Q360" s="56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6.25" customHeight="1" x14ac:dyDescent="0.35">
      <c r="A361" s="9"/>
      <c r="B361" s="1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9"/>
      <c r="P361" s="49"/>
      <c r="Q361" s="56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6.25" customHeight="1" x14ac:dyDescent="0.35">
      <c r="A362" s="9"/>
      <c r="B362" s="1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9"/>
      <c r="P362" s="49"/>
      <c r="Q362" s="56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6.25" customHeight="1" x14ac:dyDescent="0.35">
      <c r="A363" s="9"/>
      <c r="B363" s="1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9"/>
      <c r="P363" s="49"/>
      <c r="Q363" s="56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6.25" customHeight="1" x14ac:dyDescent="0.35">
      <c r="A364" s="9"/>
      <c r="B364" s="1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9"/>
      <c r="P364" s="49"/>
      <c r="Q364" s="56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6.25" customHeight="1" x14ac:dyDescent="0.35">
      <c r="A365" s="9"/>
      <c r="B365" s="1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9"/>
      <c r="P365" s="49"/>
      <c r="Q365" s="56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6.25" customHeight="1" x14ac:dyDescent="0.35">
      <c r="A366" s="9"/>
      <c r="B366" s="1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9"/>
      <c r="P366" s="49"/>
      <c r="Q366" s="56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6.25" customHeight="1" x14ac:dyDescent="0.35">
      <c r="A367" s="9"/>
      <c r="B367" s="1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9"/>
      <c r="P367" s="49"/>
      <c r="Q367" s="56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6.25" customHeight="1" x14ac:dyDescent="0.35">
      <c r="A368" s="9"/>
      <c r="B368" s="1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9"/>
      <c r="P368" s="49"/>
      <c r="Q368" s="56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6.25" customHeight="1" x14ac:dyDescent="0.35">
      <c r="A369" s="9"/>
      <c r="B369" s="1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9"/>
      <c r="P369" s="49"/>
      <c r="Q369" s="56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6.25" customHeight="1" x14ac:dyDescent="0.35">
      <c r="A370" s="9"/>
      <c r="B370" s="1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9"/>
      <c r="P370" s="49"/>
      <c r="Q370" s="56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6.25" customHeight="1" x14ac:dyDescent="0.35">
      <c r="A371" s="9"/>
      <c r="B371" s="1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9"/>
      <c r="P371" s="49"/>
      <c r="Q371" s="56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6.25" customHeight="1" x14ac:dyDescent="0.35">
      <c r="A372" s="9"/>
      <c r="B372" s="1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9"/>
      <c r="P372" s="49"/>
      <c r="Q372" s="56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6.25" customHeight="1" x14ac:dyDescent="0.35">
      <c r="A373" s="9"/>
      <c r="B373" s="1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9"/>
      <c r="P373" s="49"/>
      <c r="Q373" s="56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6.25" customHeight="1" x14ac:dyDescent="0.35">
      <c r="A374" s="9"/>
      <c r="B374" s="1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9"/>
      <c r="P374" s="49"/>
      <c r="Q374" s="56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6.25" customHeight="1" x14ac:dyDescent="0.35">
      <c r="A375" s="9"/>
      <c r="B375" s="1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9"/>
      <c r="P375" s="49"/>
      <c r="Q375" s="56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6.25" customHeight="1" x14ac:dyDescent="0.35">
      <c r="A376" s="9"/>
      <c r="B376" s="1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9"/>
      <c r="P376" s="49"/>
      <c r="Q376" s="56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6.25" customHeight="1" x14ac:dyDescent="0.35">
      <c r="A377" s="9"/>
      <c r="B377" s="1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9"/>
      <c r="P377" s="49"/>
      <c r="Q377" s="56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6.25" customHeight="1" x14ac:dyDescent="0.35">
      <c r="A378" s="9"/>
      <c r="B378" s="1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9"/>
      <c r="P378" s="49"/>
      <c r="Q378" s="56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6.25" customHeight="1" x14ac:dyDescent="0.35">
      <c r="A379" s="9"/>
      <c r="B379" s="1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9"/>
      <c r="P379" s="49"/>
      <c r="Q379" s="56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6.25" customHeight="1" x14ac:dyDescent="0.35">
      <c r="A380" s="9"/>
      <c r="B380" s="1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9"/>
      <c r="P380" s="49"/>
      <c r="Q380" s="56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6.25" customHeight="1" x14ac:dyDescent="0.35">
      <c r="A381" s="9"/>
      <c r="B381" s="1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9"/>
      <c r="P381" s="49"/>
      <c r="Q381" s="56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6.25" customHeight="1" x14ac:dyDescent="0.35">
      <c r="A382" s="9"/>
      <c r="B382" s="1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9"/>
      <c r="P382" s="49"/>
      <c r="Q382" s="56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6.25" customHeight="1" x14ac:dyDescent="0.35">
      <c r="A383" s="9"/>
      <c r="B383" s="1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9"/>
      <c r="P383" s="49"/>
      <c r="Q383" s="56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6.25" customHeight="1" x14ac:dyDescent="0.35">
      <c r="A384" s="9"/>
      <c r="B384" s="1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9"/>
      <c r="P384" s="49"/>
      <c r="Q384" s="56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6.25" customHeight="1" x14ac:dyDescent="0.35">
      <c r="A385" s="9"/>
      <c r="B385" s="1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9"/>
      <c r="P385" s="49"/>
      <c r="Q385" s="56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6.25" customHeight="1" x14ac:dyDescent="0.35">
      <c r="A386" s="9"/>
      <c r="B386" s="1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9"/>
      <c r="P386" s="49"/>
      <c r="Q386" s="56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6.25" customHeight="1" x14ac:dyDescent="0.35">
      <c r="A387" s="9"/>
      <c r="B387" s="1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9"/>
      <c r="P387" s="49"/>
      <c r="Q387" s="56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6.25" customHeight="1" x14ac:dyDescent="0.35">
      <c r="A388" s="9"/>
      <c r="B388" s="1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9"/>
      <c r="P388" s="49"/>
      <c r="Q388" s="56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6.25" customHeight="1" x14ac:dyDescent="0.35">
      <c r="A389" s="9"/>
      <c r="B389" s="1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9"/>
      <c r="P389" s="49"/>
      <c r="Q389" s="56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6.25" customHeight="1" x14ac:dyDescent="0.35">
      <c r="A390" s="9"/>
      <c r="B390" s="1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9"/>
      <c r="P390" s="49"/>
      <c r="Q390" s="56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6.25" customHeight="1" x14ac:dyDescent="0.35">
      <c r="A391" s="9"/>
      <c r="B391" s="1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9"/>
      <c r="P391" s="49"/>
      <c r="Q391" s="56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6.25" customHeight="1" x14ac:dyDescent="0.35">
      <c r="A392" s="9"/>
      <c r="B392" s="1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9"/>
      <c r="P392" s="49"/>
      <c r="Q392" s="56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6.25" customHeight="1" x14ac:dyDescent="0.35">
      <c r="A393" s="9"/>
      <c r="B393" s="1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9"/>
      <c r="P393" s="49"/>
      <c r="Q393" s="56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6.25" customHeight="1" x14ac:dyDescent="0.35">
      <c r="A394" s="9"/>
      <c r="B394" s="1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9"/>
      <c r="P394" s="49"/>
      <c r="Q394" s="56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6.25" customHeight="1" x14ac:dyDescent="0.35">
      <c r="A395" s="9"/>
      <c r="B395" s="1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9"/>
      <c r="P395" s="49"/>
      <c r="Q395" s="56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6.25" customHeight="1" x14ac:dyDescent="0.35">
      <c r="A396" s="9"/>
      <c r="B396" s="1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9"/>
      <c r="P396" s="49"/>
      <c r="Q396" s="56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6.25" customHeight="1" x14ac:dyDescent="0.35">
      <c r="A397" s="9"/>
      <c r="B397" s="1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9"/>
      <c r="P397" s="49"/>
      <c r="Q397" s="56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6.25" customHeight="1" x14ac:dyDescent="0.35">
      <c r="A398" s="9"/>
      <c r="B398" s="1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9"/>
      <c r="P398" s="49"/>
      <c r="Q398" s="56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6.25" customHeight="1" x14ac:dyDescent="0.35">
      <c r="A399" s="9"/>
      <c r="B399" s="1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9"/>
      <c r="P399" s="49"/>
      <c r="Q399" s="56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6.25" customHeight="1" x14ac:dyDescent="0.35">
      <c r="A400" s="9"/>
      <c r="B400" s="1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9"/>
      <c r="P400" s="49"/>
      <c r="Q400" s="56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6.25" customHeight="1" x14ac:dyDescent="0.35">
      <c r="A401" s="9"/>
      <c r="B401" s="1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9"/>
      <c r="P401" s="49"/>
      <c r="Q401" s="56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6.25" customHeight="1" x14ac:dyDescent="0.35">
      <c r="A402" s="9"/>
      <c r="B402" s="1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9"/>
      <c r="P402" s="49"/>
      <c r="Q402" s="56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6.25" customHeight="1" x14ac:dyDescent="0.35">
      <c r="A403" s="9"/>
      <c r="B403" s="1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9"/>
      <c r="P403" s="49"/>
      <c r="Q403" s="56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6.25" customHeight="1" x14ac:dyDescent="0.35">
      <c r="A404" s="9"/>
      <c r="B404" s="1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9"/>
      <c r="P404" s="49"/>
      <c r="Q404" s="56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6.25" customHeight="1" x14ac:dyDescent="0.35">
      <c r="A405" s="9"/>
      <c r="B405" s="1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9"/>
      <c r="P405" s="49"/>
      <c r="Q405" s="56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6.25" customHeight="1" x14ac:dyDescent="0.35">
      <c r="A406" s="9"/>
      <c r="B406" s="1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9"/>
      <c r="P406" s="49"/>
      <c r="Q406" s="56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6.25" customHeight="1" x14ac:dyDescent="0.35">
      <c r="A407" s="9"/>
      <c r="B407" s="1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9"/>
      <c r="P407" s="49"/>
      <c r="Q407" s="56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6.25" customHeight="1" x14ac:dyDescent="0.35">
      <c r="A408" s="9"/>
      <c r="B408" s="1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9"/>
      <c r="P408" s="49"/>
      <c r="Q408" s="56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6.25" customHeight="1" x14ac:dyDescent="0.35">
      <c r="A409" s="9"/>
      <c r="B409" s="1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9"/>
      <c r="P409" s="49"/>
      <c r="Q409" s="56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6.25" customHeight="1" x14ac:dyDescent="0.35">
      <c r="A410" s="9"/>
      <c r="B410" s="1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9"/>
      <c r="P410" s="49"/>
      <c r="Q410" s="56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6.25" customHeight="1" x14ac:dyDescent="0.35">
      <c r="A411" s="9"/>
      <c r="B411" s="1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9"/>
      <c r="P411" s="49"/>
      <c r="Q411" s="56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6.25" customHeight="1" x14ac:dyDescent="0.35">
      <c r="A412" s="9"/>
      <c r="B412" s="1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9"/>
      <c r="P412" s="49"/>
      <c r="Q412" s="56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6.25" customHeight="1" x14ac:dyDescent="0.35">
      <c r="A413" s="9"/>
      <c r="B413" s="1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9"/>
      <c r="P413" s="49"/>
      <c r="Q413" s="56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6.25" customHeight="1" x14ac:dyDescent="0.35">
      <c r="A414" s="9"/>
      <c r="B414" s="1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9"/>
      <c r="P414" s="49"/>
      <c r="Q414" s="56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6.25" customHeight="1" x14ac:dyDescent="0.35">
      <c r="A415" s="9"/>
      <c r="B415" s="1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9"/>
      <c r="P415" s="49"/>
      <c r="Q415" s="56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6.25" customHeight="1" x14ac:dyDescent="0.35">
      <c r="A416" s="9"/>
      <c r="B416" s="1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9"/>
      <c r="P416" s="49"/>
      <c r="Q416" s="56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6.25" customHeight="1" x14ac:dyDescent="0.35">
      <c r="A417" s="9"/>
      <c r="B417" s="1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9"/>
      <c r="P417" s="49"/>
      <c r="Q417" s="56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6.25" customHeight="1" x14ac:dyDescent="0.35">
      <c r="A418" s="9"/>
      <c r="B418" s="1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9"/>
      <c r="P418" s="49"/>
      <c r="Q418" s="56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6.25" customHeight="1" x14ac:dyDescent="0.35">
      <c r="A419" s="9"/>
      <c r="B419" s="1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9"/>
      <c r="P419" s="49"/>
      <c r="Q419" s="56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6.25" customHeight="1" x14ac:dyDescent="0.35">
      <c r="A420" s="9"/>
      <c r="B420" s="1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9"/>
      <c r="P420" s="49"/>
      <c r="Q420" s="56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6.25" customHeight="1" x14ac:dyDescent="0.35">
      <c r="A421" s="9"/>
      <c r="B421" s="1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9"/>
      <c r="P421" s="49"/>
      <c r="Q421" s="56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6.25" customHeight="1" x14ac:dyDescent="0.35">
      <c r="A422" s="9"/>
      <c r="B422" s="1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9"/>
      <c r="P422" s="49"/>
      <c r="Q422" s="56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6.25" customHeight="1" x14ac:dyDescent="0.35">
      <c r="A423" s="9"/>
      <c r="B423" s="1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9"/>
      <c r="P423" s="49"/>
      <c r="Q423" s="56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6.25" customHeight="1" x14ac:dyDescent="0.35">
      <c r="A424" s="9"/>
      <c r="B424" s="1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9"/>
      <c r="P424" s="49"/>
      <c r="Q424" s="56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6.25" customHeight="1" x14ac:dyDescent="0.35">
      <c r="A425" s="9"/>
      <c r="B425" s="1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9"/>
      <c r="P425" s="49"/>
      <c r="Q425" s="56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6.25" customHeight="1" x14ac:dyDescent="0.35">
      <c r="A426" s="9"/>
      <c r="B426" s="1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9"/>
      <c r="P426" s="49"/>
      <c r="Q426" s="56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6.25" customHeight="1" x14ac:dyDescent="0.35">
      <c r="A427" s="9"/>
      <c r="B427" s="1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9"/>
      <c r="P427" s="49"/>
      <c r="Q427" s="56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6.25" customHeight="1" x14ac:dyDescent="0.35">
      <c r="A428" s="9"/>
      <c r="B428" s="1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9"/>
      <c r="P428" s="49"/>
      <c r="Q428" s="56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6.25" customHeight="1" x14ac:dyDescent="0.35">
      <c r="A429" s="9"/>
      <c r="B429" s="1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9"/>
      <c r="P429" s="49"/>
      <c r="Q429" s="56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6.25" customHeight="1" x14ac:dyDescent="0.35">
      <c r="A430" s="9"/>
      <c r="B430" s="1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9"/>
      <c r="P430" s="49"/>
      <c r="Q430" s="56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6.25" customHeight="1" x14ac:dyDescent="0.35">
      <c r="A431" s="9"/>
      <c r="B431" s="1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9"/>
      <c r="P431" s="49"/>
      <c r="Q431" s="56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6.25" customHeight="1" x14ac:dyDescent="0.35">
      <c r="A432" s="9"/>
      <c r="B432" s="1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9"/>
      <c r="P432" s="49"/>
      <c r="Q432" s="56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6.25" customHeight="1" x14ac:dyDescent="0.35">
      <c r="A433" s="9"/>
      <c r="B433" s="1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9"/>
      <c r="P433" s="49"/>
      <c r="Q433" s="56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6.25" customHeight="1" x14ac:dyDescent="0.35">
      <c r="A434" s="9"/>
      <c r="B434" s="1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9"/>
      <c r="P434" s="49"/>
      <c r="Q434" s="56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6.25" customHeight="1" x14ac:dyDescent="0.35">
      <c r="A435" s="9"/>
      <c r="B435" s="1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9"/>
      <c r="P435" s="49"/>
      <c r="Q435" s="56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6.25" customHeight="1" x14ac:dyDescent="0.35">
      <c r="A436" s="9"/>
      <c r="B436" s="1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9"/>
      <c r="P436" s="49"/>
      <c r="Q436" s="56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6.25" customHeight="1" x14ac:dyDescent="0.35">
      <c r="A437" s="9"/>
      <c r="B437" s="1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9"/>
      <c r="P437" s="49"/>
      <c r="Q437" s="56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6.25" customHeight="1" x14ac:dyDescent="0.35">
      <c r="A438" s="9"/>
      <c r="B438" s="1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9"/>
      <c r="P438" s="49"/>
      <c r="Q438" s="56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6.25" customHeight="1" x14ac:dyDescent="0.35">
      <c r="A439" s="9"/>
      <c r="B439" s="1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9"/>
      <c r="P439" s="49"/>
      <c r="Q439" s="56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6.25" customHeight="1" x14ac:dyDescent="0.35">
      <c r="A440" s="9"/>
      <c r="B440" s="1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9"/>
      <c r="P440" s="49"/>
      <c r="Q440" s="56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6.25" customHeight="1" x14ac:dyDescent="0.35">
      <c r="A441" s="9"/>
      <c r="B441" s="1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9"/>
      <c r="P441" s="49"/>
      <c r="Q441" s="56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6.25" customHeight="1" x14ac:dyDescent="0.35">
      <c r="A442" s="9"/>
      <c r="B442" s="1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9"/>
      <c r="P442" s="49"/>
      <c r="Q442" s="56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6.25" customHeight="1" x14ac:dyDescent="0.35">
      <c r="A443" s="9"/>
      <c r="B443" s="1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9"/>
      <c r="P443" s="49"/>
      <c r="Q443" s="56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6.25" customHeight="1" x14ac:dyDescent="0.35">
      <c r="A444" s="9"/>
      <c r="B444" s="1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9"/>
      <c r="P444" s="49"/>
      <c r="Q444" s="56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6.25" customHeight="1" x14ac:dyDescent="0.35">
      <c r="A445" s="9"/>
      <c r="B445" s="1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9"/>
      <c r="P445" s="49"/>
      <c r="Q445" s="56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6.25" customHeight="1" x14ac:dyDescent="0.35">
      <c r="A446" s="9"/>
      <c r="B446" s="1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9"/>
      <c r="P446" s="49"/>
      <c r="Q446" s="56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6.25" customHeight="1" x14ac:dyDescent="0.35">
      <c r="A447" s="9"/>
      <c r="B447" s="1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9"/>
      <c r="P447" s="49"/>
      <c r="Q447" s="56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6.25" customHeight="1" x14ac:dyDescent="0.35">
      <c r="A448" s="9"/>
      <c r="B448" s="1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9"/>
      <c r="P448" s="49"/>
      <c r="Q448" s="56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6.25" customHeight="1" x14ac:dyDescent="0.35">
      <c r="A449" s="9"/>
      <c r="B449" s="1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9"/>
      <c r="P449" s="49"/>
      <c r="Q449" s="56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6.25" customHeight="1" x14ac:dyDescent="0.35">
      <c r="A450" s="9"/>
      <c r="B450" s="1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9"/>
      <c r="P450" s="49"/>
      <c r="Q450" s="56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6.25" customHeight="1" x14ac:dyDescent="0.35">
      <c r="A451" s="9"/>
      <c r="B451" s="1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9"/>
      <c r="P451" s="49"/>
      <c r="Q451" s="56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6.25" customHeight="1" x14ac:dyDescent="0.35">
      <c r="A452" s="9"/>
      <c r="B452" s="1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9"/>
      <c r="P452" s="49"/>
      <c r="Q452" s="56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6.25" customHeight="1" x14ac:dyDescent="0.35">
      <c r="A453" s="9"/>
      <c r="B453" s="1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9"/>
      <c r="P453" s="49"/>
      <c r="Q453" s="56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6.25" customHeight="1" x14ac:dyDescent="0.35">
      <c r="A454" s="9"/>
      <c r="B454" s="1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9"/>
      <c r="P454" s="49"/>
      <c r="Q454" s="56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6.25" customHeight="1" x14ac:dyDescent="0.35">
      <c r="A455" s="9"/>
      <c r="B455" s="1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9"/>
      <c r="P455" s="49"/>
      <c r="Q455" s="56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6.25" customHeight="1" x14ac:dyDescent="0.35">
      <c r="A456" s="9"/>
      <c r="B456" s="1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9"/>
      <c r="P456" s="49"/>
      <c r="Q456" s="56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6.25" customHeight="1" x14ac:dyDescent="0.35">
      <c r="A457" s="9"/>
      <c r="B457" s="1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9"/>
      <c r="P457" s="49"/>
      <c r="Q457" s="56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6.25" customHeight="1" x14ac:dyDescent="0.35">
      <c r="A458" s="9"/>
      <c r="B458" s="1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9"/>
      <c r="P458" s="49"/>
      <c r="Q458" s="56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6.25" customHeight="1" x14ac:dyDescent="0.35">
      <c r="A459" s="9"/>
      <c r="B459" s="1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9"/>
      <c r="P459" s="49"/>
      <c r="Q459" s="56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6.25" customHeight="1" x14ac:dyDescent="0.35">
      <c r="A460" s="9"/>
      <c r="B460" s="1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9"/>
      <c r="P460" s="49"/>
      <c r="Q460" s="56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6.25" customHeight="1" x14ac:dyDescent="0.35">
      <c r="A461" s="9"/>
      <c r="B461" s="1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9"/>
      <c r="P461" s="49"/>
      <c r="Q461" s="56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6.25" customHeight="1" x14ac:dyDescent="0.35">
      <c r="A462" s="9"/>
      <c r="B462" s="1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9"/>
      <c r="P462" s="49"/>
      <c r="Q462" s="56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6.25" customHeight="1" x14ac:dyDescent="0.35">
      <c r="A463" s="9"/>
      <c r="B463" s="1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9"/>
      <c r="P463" s="49"/>
      <c r="Q463" s="56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6.25" customHeight="1" x14ac:dyDescent="0.35">
      <c r="A464" s="9"/>
      <c r="B464" s="1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9"/>
      <c r="P464" s="49"/>
      <c r="Q464" s="56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6.25" customHeight="1" x14ac:dyDescent="0.35">
      <c r="A465" s="9"/>
      <c r="B465" s="1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9"/>
      <c r="P465" s="49"/>
      <c r="Q465" s="56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6.25" customHeight="1" x14ac:dyDescent="0.35">
      <c r="A466" s="9"/>
      <c r="B466" s="1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9"/>
      <c r="P466" s="49"/>
      <c r="Q466" s="56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6.25" customHeight="1" x14ac:dyDescent="0.35">
      <c r="A467" s="9"/>
      <c r="B467" s="1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9"/>
      <c r="P467" s="49"/>
      <c r="Q467" s="56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6.25" customHeight="1" x14ac:dyDescent="0.35">
      <c r="A468" s="9"/>
      <c r="B468" s="1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9"/>
      <c r="P468" s="49"/>
      <c r="Q468" s="56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6.25" customHeight="1" x14ac:dyDescent="0.35">
      <c r="A469" s="9"/>
      <c r="B469" s="1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9"/>
      <c r="P469" s="49"/>
      <c r="Q469" s="56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6.25" customHeight="1" x14ac:dyDescent="0.35">
      <c r="A470" s="9"/>
      <c r="B470" s="1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9"/>
      <c r="P470" s="49"/>
      <c r="Q470" s="56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6.25" customHeight="1" x14ac:dyDescent="0.35">
      <c r="A471" s="9"/>
      <c r="B471" s="1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9"/>
      <c r="P471" s="49"/>
      <c r="Q471" s="56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6.25" customHeight="1" x14ac:dyDescent="0.35">
      <c r="A472" s="9"/>
      <c r="B472" s="1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9"/>
      <c r="P472" s="49"/>
      <c r="Q472" s="56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6.25" customHeight="1" x14ac:dyDescent="0.35">
      <c r="A473" s="9"/>
      <c r="B473" s="1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9"/>
      <c r="P473" s="49"/>
      <c r="Q473" s="56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6.25" customHeight="1" x14ac:dyDescent="0.35">
      <c r="A474" s="9"/>
      <c r="B474" s="1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9"/>
      <c r="P474" s="49"/>
      <c r="Q474" s="56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6.25" customHeight="1" x14ac:dyDescent="0.35">
      <c r="A475" s="9"/>
      <c r="B475" s="1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9"/>
      <c r="P475" s="49"/>
      <c r="Q475" s="56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6.25" customHeight="1" x14ac:dyDescent="0.35">
      <c r="A476" s="9"/>
      <c r="B476" s="1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9"/>
      <c r="P476" s="49"/>
      <c r="Q476" s="56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6.25" customHeight="1" x14ac:dyDescent="0.35">
      <c r="A477" s="9"/>
      <c r="B477" s="1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9"/>
      <c r="P477" s="49"/>
      <c r="Q477" s="56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6.25" customHeight="1" x14ac:dyDescent="0.35">
      <c r="A478" s="9"/>
      <c r="B478" s="1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9"/>
      <c r="P478" s="49"/>
      <c r="Q478" s="56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6.25" customHeight="1" x14ac:dyDescent="0.35">
      <c r="A479" s="9"/>
      <c r="B479" s="1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9"/>
      <c r="P479" s="49"/>
      <c r="Q479" s="56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6.25" customHeight="1" x14ac:dyDescent="0.35">
      <c r="A480" s="9"/>
      <c r="B480" s="1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9"/>
      <c r="P480" s="49"/>
      <c r="Q480" s="56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6.25" customHeight="1" x14ac:dyDescent="0.35">
      <c r="A481" s="9"/>
      <c r="B481" s="1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9"/>
      <c r="P481" s="49"/>
      <c r="Q481" s="56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6.25" customHeight="1" x14ac:dyDescent="0.35">
      <c r="A482" s="9"/>
      <c r="B482" s="1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9"/>
      <c r="P482" s="49"/>
      <c r="Q482" s="56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6.25" customHeight="1" x14ac:dyDescent="0.35">
      <c r="A483" s="9"/>
      <c r="B483" s="1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9"/>
      <c r="P483" s="49"/>
      <c r="Q483" s="56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6.25" customHeight="1" x14ac:dyDescent="0.35">
      <c r="A484" s="9"/>
      <c r="B484" s="1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9"/>
      <c r="P484" s="49"/>
      <c r="Q484" s="56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6.25" customHeight="1" x14ac:dyDescent="0.35">
      <c r="A485" s="9"/>
      <c r="B485" s="1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9"/>
      <c r="P485" s="49"/>
      <c r="Q485" s="56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6.25" customHeight="1" x14ac:dyDescent="0.35">
      <c r="A486" s="9"/>
      <c r="B486" s="1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9"/>
      <c r="P486" s="49"/>
      <c r="Q486" s="56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6.25" customHeight="1" x14ac:dyDescent="0.35">
      <c r="A487" s="9"/>
      <c r="B487" s="1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9"/>
      <c r="P487" s="49"/>
      <c r="Q487" s="56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6.25" customHeight="1" x14ac:dyDescent="0.35">
      <c r="A488" s="9"/>
      <c r="B488" s="1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9"/>
      <c r="P488" s="49"/>
      <c r="Q488" s="56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6.25" customHeight="1" x14ac:dyDescent="0.35">
      <c r="A489" s="9"/>
      <c r="B489" s="1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9"/>
      <c r="P489" s="49"/>
      <c r="Q489" s="56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6.25" customHeight="1" x14ac:dyDescent="0.35">
      <c r="A490" s="9"/>
      <c r="B490" s="1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9"/>
      <c r="P490" s="49"/>
      <c r="Q490" s="56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6.25" customHeight="1" x14ac:dyDescent="0.35">
      <c r="A491" s="9"/>
      <c r="B491" s="1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9"/>
      <c r="P491" s="49"/>
      <c r="Q491" s="56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6.25" customHeight="1" x14ac:dyDescent="0.35">
      <c r="A492" s="9"/>
      <c r="B492" s="1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9"/>
      <c r="P492" s="49"/>
      <c r="Q492" s="56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6.25" customHeight="1" x14ac:dyDescent="0.35">
      <c r="A493" s="9"/>
      <c r="B493" s="1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9"/>
      <c r="P493" s="49"/>
      <c r="Q493" s="56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6.25" customHeight="1" x14ac:dyDescent="0.35">
      <c r="A494" s="9"/>
      <c r="B494" s="1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9"/>
      <c r="P494" s="49"/>
      <c r="Q494" s="56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6.25" customHeight="1" x14ac:dyDescent="0.35">
      <c r="A495" s="9"/>
      <c r="B495" s="1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9"/>
      <c r="P495" s="49"/>
      <c r="Q495" s="56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6.25" customHeight="1" x14ac:dyDescent="0.35">
      <c r="A496" s="9"/>
      <c r="B496" s="1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9"/>
      <c r="P496" s="49"/>
      <c r="Q496" s="56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6.25" customHeight="1" x14ac:dyDescent="0.35">
      <c r="A497" s="9"/>
      <c r="B497" s="1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9"/>
      <c r="P497" s="49"/>
      <c r="Q497" s="56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6.25" customHeight="1" x14ac:dyDescent="0.35">
      <c r="A498" s="9"/>
      <c r="B498" s="1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9"/>
      <c r="P498" s="49"/>
      <c r="Q498" s="56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6.25" customHeight="1" x14ac:dyDescent="0.35">
      <c r="A499" s="9"/>
      <c r="B499" s="1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9"/>
      <c r="P499" s="49"/>
      <c r="Q499" s="56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6.25" customHeight="1" x14ac:dyDescent="0.35">
      <c r="A500" s="9"/>
      <c r="B500" s="1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9"/>
      <c r="P500" s="49"/>
      <c r="Q500" s="56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6.25" customHeight="1" x14ac:dyDescent="0.35">
      <c r="A501" s="9"/>
      <c r="B501" s="1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9"/>
      <c r="P501" s="49"/>
      <c r="Q501" s="56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6.25" customHeight="1" x14ac:dyDescent="0.35">
      <c r="A502" s="9"/>
      <c r="B502" s="1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9"/>
      <c r="P502" s="49"/>
      <c r="Q502" s="56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6.25" customHeight="1" x14ac:dyDescent="0.35">
      <c r="A503" s="9"/>
      <c r="B503" s="1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9"/>
      <c r="P503" s="49"/>
      <c r="Q503" s="56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6.25" customHeight="1" x14ac:dyDescent="0.35">
      <c r="A504" s="9"/>
      <c r="B504" s="1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9"/>
      <c r="P504" s="49"/>
      <c r="Q504" s="56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6.25" customHeight="1" x14ac:dyDescent="0.35">
      <c r="A505" s="9"/>
      <c r="B505" s="1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9"/>
      <c r="P505" s="49"/>
      <c r="Q505" s="56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6.25" customHeight="1" x14ac:dyDescent="0.35">
      <c r="A506" s="9"/>
      <c r="B506" s="1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9"/>
      <c r="P506" s="49"/>
      <c r="Q506" s="56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6.25" customHeight="1" x14ac:dyDescent="0.35">
      <c r="A507" s="9"/>
      <c r="B507" s="1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9"/>
      <c r="P507" s="49"/>
      <c r="Q507" s="56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6.25" customHeight="1" x14ac:dyDescent="0.35">
      <c r="A508" s="9"/>
      <c r="B508" s="1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9"/>
      <c r="P508" s="49"/>
      <c r="Q508" s="56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6.25" customHeight="1" x14ac:dyDescent="0.35">
      <c r="A509" s="9"/>
      <c r="B509" s="1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9"/>
      <c r="P509" s="49"/>
      <c r="Q509" s="56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6.25" customHeight="1" x14ac:dyDescent="0.35">
      <c r="A510" s="9"/>
      <c r="B510" s="1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9"/>
      <c r="P510" s="49"/>
      <c r="Q510" s="56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6.25" customHeight="1" x14ac:dyDescent="0.35">
      <c r="A511" s="9"/>
      <c r="B511" s="1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9"/>
      <c r="P511" s="49"/>
      <c r="Q511" s="56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6.25" customHeight="1" x14ac:dyDescent="0.35">
      <c r="A512" s="9"/>
      <c r="B512" s="1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9"/>
      <c r="P512" s="49"/>
      <c r="Q512" s="56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6.25" customHeight="1" x14ac:dyDescent="0.35">
      <c r="A513" s="9"/>
      <c r="B513" s="1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9"/>
      <c r="P513" s="49"/>
      <c r="Q513" s="56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6.25" customHeight="1" x14ac:dyDescent="0.35">
      <c r="A514" s="9"/>
      <c r="B514" s="1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9"/>
      <c r="P514" s="49"/>
      <c r="Q514" s="56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6.25" customHeight="1" x14ac:dyDescent="0.35">
      <c r="A515" s="9"/>
      <c r="B515" s="1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9"/>
      <c r="P515" s="49"/>
      <c r="Q515" s="56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6.25" customHeight="1" x14ac:dyDescent="0.35">
      <c r="A516" s="9"/>
      <c r="B516" s="1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9"/>
      <c r="P516" s="49"/>
      <c r="Q516" s="56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6.25" customHeight="1" x14ac:dyDescent="0.35">
      <c r="A517" s="9"/>
      <c r="B517" s="1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9"/>
      <c r="P517" s="49"/>
      <c r="Q517" s="56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6.25" customHeight="1" x14ac:dyDescent="0.35">
      <c r="A518" s="9"/>
      <c r="B518" s="1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9"/>
      <c r="P518" s="49"/>
      <c r="Q518" s="56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6.25" customHeight="1" x14ac:dyDescent="0.35">
      <c r="A519" s="9"/>
      <c r="B519" s="1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9"/>
      <c r="P519" s="49"/>
      <c r="Q519" s="56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6.25" customHeight="1" x14ac:dyDescent="0.35">
      <c r="A520" s="9"/>
      <c r="B520" s="1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9"/>
      <c r="P520" s="49"/>
      <c r="Q520" s="56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6.25" customHeight="1" x14ac:dyDescent="0.35">
      <c r="A521" s="9"/>
      <c r="B521" s="1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9"/>
      <c r="P521" s="49"/>
      <c r="Q521" s="56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6.25" customHeight="1" x14ac:dyDescent="0.35">
      <c r="A522" s="9"/>
      <c r="B522" s="1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9"/>
      <c r="P522" s="49"/>
      <c r="Q522" s="56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6.25" customHeight="1" x14ac:dyDescent="0.35">
      <c r="A523" s="9"/>
      <c r="B523" s="1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9"/>
      <c r="P523" s="49"/>
      <c r="Q523" s="56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6.25" customHeight="1" x14ac:dyDescent="0.35">
      <c r="A524" s="9"/>
      <c r="B524" s="1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9"/>
      <c r="P524" s="49"/>
      <c r="Q524" s="56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6.25" customHeight="1" x14ac:dyDescent="0.35">
      <c r="A525" s="9"/>
      <c r="B525" s="1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9"/>
      <c r="P525" s="49"/>
      <c r="Q525" s="56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6.25" customHeight="1" x14ac:dyDescent="0.35">
      <c r="A526" s="9"/>
      <c r="B526" s="1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9"/>
      <c r="P526" s="49"/>
      <c r="Q526" s="56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6.25" customHeight="1" x14ac:dyDescent="0.35">
      <c r="A527" s="9"/>
      <c r="B527" s="1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9"/>
      <c r="P527" s="49"/>
      <c r="Q527" s="56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6.25" customHeight="1" x14ac:dyDescent="0.35">
      <c r="A528" s="9"/>
      <c r="B528" s="1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9"/>
      <c r="P528" s="49"/>
      <c r="Q528" s="56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6.25" customHeight="1" x14ac:dyDescent="0.35">
      <c r="A529" s="9"/>
      <c r="B529" s="1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9"/>
      <c r="P529" s="49"/>
      <c r="Q529" s="56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6.25" customHeight="1" x14ac:dyDescent="0.35">
      <c r="A530" s="9"/>
      <c r="B530" s="1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9"/>
      <c r="P530" s="49"/>
      <c r="Q530" s="56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6.25" customHeight="1" x14ac:dyDescent="0.35">
      <c r="A531" s="9"/>
      <c r="B531" s="1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9"/>
      <c r="P531" s="49"/>
      <c r="Q531" s="56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6.25" customHeight="1" x14ac:dyDescent="0.35">
      <c r="A532" s="9"/>
      <c r="B532" s="1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9"/>
      <c r="P532" s="49"/>
      <c r="Q532" s="56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6.25" customHeight="1" x14ac:dyDescent="0.35">
      <c r="A533" s="9"/>
      <c r="B533" s="1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9"/>
      <c r="P533" s="49"/>
      <c r="Q533" s="56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6.25" customHeight="1" x14ac:dyDescent="0.35">
      <c r="A534" s="9"/>
      <c r="B534" s="1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9"/>
      <c r="P534" s="49"/>
      <c r="Q534" s="56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6.25" customHeight="1" x14ac:dyDescent="0.35">
      <c r="A535" s="9"/>
      <c r="B535" s="1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9"/>
      <c r="P535" s="49"/>
      <c r="Q535" s="56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6.25" customHeight="1" x14ac:dyDescent="0.35">
      <c r="A536" s="9"/>
      <c r="B536" s="1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9"/>
      <c r="P536" s="49"/>
      <c r="Q536" s="56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6.25" customHeight="1" x14ac:dyDescent="0.35">
      <c r="A537" s="9"/>
      <c r="B537" s="1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9"/>
      <c r="P537" s="49"/>
      <c r="Q537" s="56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6.25" customHeight="1" x14ac:dyDescent="0.35">
      <c r="A538" s="9"/>
      <c r="B538" s="1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9"/>
      <c r="P538" s="49"/>
      <c r="Q538" s="56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6.25" customHeight="1" x14ac:dyDescent="0.35">
      <c r="A539" s="9"/>
      <c r="B539" s="1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9"/>
      <c r="P539" s="49"/>
      <c r="Q539" s="56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6.25" customHeight="1" x14ac:dyDescent="0.35">
      <c r="A540" s="9"/>
      <c r="B540" s="1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9"/>
      <c r="P540" s="49"/>
      <c r="Q540" s="56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6.25" customHeight="1" x14ac:dyDescent="0.35">
      <c r="A541" s="9"/>
      <c r="B541" s="1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9"/>
      <c r="P541" s="49"/>
      <c r="Q541" s="56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6.25" customHeight="1" x14ac:dyDescent="0.35">
      <c r="A542" s="9"/>
      <c r="B542" s="1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9"/>
      <c r="P542" s="49"/>
      <c r="Q542" s="56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6.25" customHeight="1" x14ac:dyDescent="0.35">
      <c r="A543" s="9"/>
      <c r="B543" s="1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9"/>
      <c r="P543" s="49"/>
      <c r="Q543" s="56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6.25" customHeight="1" x14ac:dyDescent="0.35">
      <c r="A544" s="9"/>
      <c r="B544" s="1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9"/>
      <c r="P544" s="49"/>
      <c r="Q544" s="56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6.25" customHeight="1" x14ac:dyDescent="0.35">
      <c r="A545" s="9"/>
      <c r="B545" s="1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9"/>
      <c r="P545" s="49"/>
      <c r="Q545" s="56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6.25" customHeight="1" x14ac:dyDescent="0.35">
      <c r="A546" s="9"/>
      <c r="B546" s="1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9"/>
      <c r="P546" s="49"/>
      <c r="Q546" s="56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6.25" customHeight="1" x14ac:dyDescent="0.35">
      <c r="A547" s="9"/>
      <c r="B547" s="1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9"/>
      <c r="P547" s="49"/>
      <c r="Q547" s="56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6.25" customHeight="1" x14ac:dyDescent="0.35">
      <c r="A548" s="9"/>
      <c r="B548" s="1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9"/>
      <c r="P548" s="49"/>
      <c r="Q548" s="56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6.25" customHeight="1" x14ac:dyDescent="0.35">
      <c r="A549" s="9"/>
      <c r="B549" s="1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9"/>
      <c r="P549" s="49"/>
      <c r="Q549" s="56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6.25" customHeight="1" x14ac:dyDescent="0.35">
      <c r="A550" s="9"/>
      <c r="B550" s="1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9"/>
      <c r="P550" s="49"/>
      <c r="Q550" s="56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6.25" customHeight="1" x14ac:dyDescent="0.35">
      <c r="A551" s="9"/>
      <c r="B551" s="1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9"/>
      <c r="P551" s="49"/>
      <c r="Q551" s="56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6.25" customHeight="1" x14ac:dyDescent="0.35">
      <c r="A552" s="9"/>
      <c r="B552" s="1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9"/>
      <c r="P552" s="49"/>
      <c r="Q552" s="56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6.25" customHeight="1" x14ac:dyDescent="0.35">
      <c r="A553" s="9"/>
      <c r="B553" s="1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9"/>
      <c r="P553" s="49"/>
      <c r="Q553" s="56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6.25" customHeight="1" x14ac:dyDescent="0.35">
      <c r="A554" s="9"/>
      <c r="B554" s="1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9"/>
      <c r="P554" s="49"/>
      <c r="Q554" s="56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6.25" customHeight="1" x14ac:dyDescent="0.35">
      <c r="A555" s="9"/>
      <c r="B555" s="1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9"/>
      <c r="P555" s="49"/>
      <c r="Q555" s="56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6.25" customHeight="1" x14ac:dyDescent="0.35">
      <c r="A556" s="9"/>
      <c r="B556" s="1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9"/>
      <c r="P556" s="49"/>
      <c r="Q556" s="56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6.25" customHeight="1" x14ac:dyDescent="0.35">
      <c r="A557" s="9"/>
      <c r="B557" s="1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9"/>
      <c r="P557" s="49"/>
      <c r="Q557" s="56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6.25" customHeight="1" x14ac:dyDescent="0.35">
      <c r="A558" s="9"/>
      <c r="B558" s="1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9"/>
      <c r="P558" s="49"/>
      <c r="Q558" s="56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6.25" customHeight="1" x14ac:dyDescent="0.35">
      <c r="A559" s="9"/>
      <c r="B559" s="1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9"/>
      <c r="P559" s="49"/>
      <c r="Q559" s="56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6.25" customHeight="1" x14ac:dyDescent="0.35">
      <c r="A560" s="9"/>
      <c r="B560" s="1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9"/>
      <c r="P560" s="49"/>
      <c r="Q560" s="56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6.25" customHeight="1" x14ac:dyDescent="0.35">
      <c r="A561" s="9"/>
      <c r="B561" s="1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9"/>
      <c r="P561" s="49"/>
      <c r="Q561" s="56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6.25" customHeight="1" x14ac:dyDescent="0.35">
      <c r="A562" s="9"/>
      <c r="B562" s="1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9"/>
      <c r="P562" s="49"/>
      <c r="Q562" s="56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6.25" customHeight="1" x14ac:dyDescent="0.35">
      <c r="A563" s="9"/>
      <c r="B563" s="1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9"/>
      <c r="P563" s="49"/>
      <c r="Q563" s="56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6.25" customHeight="1" x14ac:dyDescent="0.35">
      <c r="A564" s="9"/>
      <c r="B564" s="1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9"/>
      <c r="P564" s="49"/>
      <c r="Q564" s="56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6.25" customHeight="1" x14ac:dyDescent="0.35">
      <c r="A565" s="9"/>
      <c r="B565" s="1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9"/>
      <c r="P565" s="49"/>
      <c r="Q565" s="56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6.25" customHeight="1" x14ac:dyDescent="0.35">
      <c r="A566" s="9"/>
      <c r="B566" s="1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9"/>
      <c r="P566" s="49"/>
      <c r="Q566" s="56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6.25" customHeight="1" x14ac:dyDescent="0.35">
      <c r="A567" s="9"/>
      <c r="B567" s="1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9"/>
      <c r="P567" s="49"/>
      <c r="Q567" s="56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6.25" customHeight="1" x14ac:dyDescent="0.35">
      <c r="A568" s="9"/>
      <c r="B568" s="1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9"/>
      <c r="P568" s="49"/>
      <c r="Q568" s="56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6.25" customHeight="1" x14ac:dyDescent="0.35">
      <c r="A569" s="9"/>
      <c r="B569" s="1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9"/>
      <c r="P569" s="49"/>
      <c r="Q569" s="56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6.25" customHeight="1" x14ac:dyDescent="0.35">
      <c r="A570" s="9"/>
      <c r="B570" s="1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9"/>
      <c r="P570" s="49"/>
      <c r="Q570" s="56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6.25" customHeight="1" x14ac:dyDescent="0.35">
      <c r="A571" s="9"/>
      <c r="B571" s="1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9"/>
      <c r="P571" s="49"/>
      <c r="Q571" s="56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6.25" customHeight="1" x14ac:dyDescent="0.35">
      <c r="A572" s="9"/>
      <c r="B572" s="1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9"/>
      <c r="P572" s="49"/>
      <c r="Q572" s="56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6.25" customHeight="1" x14ac:dyDescent="0.35">
      <c r="A573" s="9"/>
      <c r="B573" s="1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9"/>
      <c r="P573" s="49"/>
      <c r="Q573" s="56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6.25" customHeight="1" x14ac:dyDescent="0.35">
      <c r="A574" s="9"/>
      <c r="B574" s="1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9"/>
      <c r="P574" s="49"/>
      <c r="Q574" s="56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6.25" customHeight="1" x14ac:dyDescent="0.35">
      <c r="A575" s="9"/>
      <c r="B575" s="1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9"/>
      <c r="P575" s="49"/>
      <c r="Q575" s="56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6.25" customHeight="1" x14ac:dyDescent="0.35">
      <c r="A576" s="9"/>
      <c r="B576" s="1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9"/>
      <c r="P576" s="49"/>
      <c r="Q576" s="56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6.25" customHeight="1" x14ac:dyDescent="0.35">
      <c r="A577" s="9"/>
      <c r="B577" s="1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9"/>
      <c r="P577" s="49"/>
      <c r="Q577" s="56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6.25" customHeight="1" x14ac:dyDescent="0.35">
      <c r="A578" s="9"/>
      <c r="B578" s="1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9"/>
      <c r="P578" s="49"/>
      <c r="Q578" s="56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6.25" customHeight="1" x14ac:dyDescent="0.35">
      <c r="A579" s="9"/>
      <c r="B579" s="1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9"/>
      <c r="P579" s="49"/>
      <c r="Q579" s="56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6.25" customHeight="1" x14ac:dyDescent="0.35">
      <c r="A580" s="9"/>
      <c r="B580" s="1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9"/>
      <c r="P580" s="49"/>
      <c r="Q580" s="56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6.25" customHeight="1" x14ac:dyDescent="0.35">
      <c r="A581" s="9"/>
      <c r="B581" s="1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9"/>
      <c r="P581" s="49"/>
      <c r="Q581" s="56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6.25" customHeight="1" x14ac:dyDescent="0.35">
      <c r="A582" s="9"/>
      <c r="B582" s="1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9"/>
      <c r="P582" s="49"/>
      <c r="Q582" s="56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6.25" customHeight="1" x14ac:dyDescent="0.35">
      <c r="A583" s="9"/>
      <c r="B583" s="1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9"/>
      <c r="P583" s="49"/>
      <c r="Q583" s="56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6.25" customHeight="1" x14ac:dyDescent="0.35">
      <c r="A584" s="9"/>
      <c r="B584" s="1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9"/>
      <c r="P584" s="49"/>
      <c r="Q584" s="56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6.25" customHeight="1" x14ac:dyDescent="0.35">
      <c r="A585" s="9"/>
      <c r="B585" s="1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9"/>
      <c r="P585" s="49"/>
      <c r="Q585" s="56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6.25" customHeight="1" x14ac:dyDescent="0.35">
      <c r="A586" s="9"/>
      <c r="B586" s="1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9"/>
      <c r="P586" s="49"/>
      <c r="Q586" s="56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6.25" customHeight="1" x14ac:dyDescent="0.35">
      <c r="A587" s="9"/>
      <c r="B587" s="1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9"/>
      <c r="P587" s="49"/>
      <c r="Q587" s="56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6.25" customHeight="1" x14ac:dyDescent="0.35">
      <c r="A588" s="9"/>
      <c r="B588" s="1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9"/>
      <c r="P588" s="49"/>
      <c r="Q588" s="56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6.25" customHeight="1" x14ac:dyDescent="0.35">
      <c r="A589" s="9"/>
      <c r="B589" s="1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9"/>
      <c r="P589" s="49"/>
      <c r="Q589" s="56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6.25" customHeight="1" x14ac:dyDescent="0.35">
      <c r="A590" s="9"/>
      <c r="B590" s="1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9"/>
      <c r="P590" s="49"/>
      <c r="Q590" s="56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6.25" customHeight="1" x14ac:dyDescent="0.35">
      <c r="A591" s="9"/>
      <c r="B591" s="1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9"/>
      <c r="P591" s="49"/>
      <c r="Q591" s="56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6.25" customHeight="1" x14ac:dyDescent="0.35">
      <c r="A592" s="9"/>
      <c r="B592" s="1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9"/>
      <c r="P592" s="49"/>
      <c r="Q592" s="56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6.25" customHeight="1" x14ac:dyDescent="0.35">
      <c r="A593" s="9"/>
      <c r="B593" s="1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9"/>
      <c r="P593" s="49"/>
      <c r="Q593" s="56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6.25" customHeight="1" x14ac:dyDescent="0.35">
      <c r="A594" s="9"/>
      <c r="B594" s="1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9"/>
      <c r="P594" s="49"/>
      <c r="Q594" s="56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6.25" customHeight="1" x14ac:dyDescent="0.35">
      <c r="A595" s="9"/>
      <c r="B595" s="1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9"/>
      <c r="P595" s="49"/>
      <c r="Q595" s="56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6.25" customHeight="1" x14ac:dyDescent="0.35">
      <c r="A596" s="9"/>
      <c r="B596" s="1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9"/>
      <c r="P596" s="49"/>
      <c r="Q596" s="56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6.25" customHeight="1" x14ac:dyDescent="0.35">
      <c r="A597" s="9"/>
      <c r="B597" s="1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9"/>
      <c r="P597" s="49"/>
      <c r="Q597" s="56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6.25" customHeight="1" x14ac:dyDescent="0.35">
      <c r="A598" s="9"/>
      <c r="B598" s="1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9"/>
      <c r="P598" s="49"/>
      <c r="Q598" s="56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6.25" customHeight="1" x14ac:dyDescent="0.35">
      <c r="A599" s="9"/>
      <c r="B599" s="1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9"/>
      <c r="P599" s="49"/>
      <c r="Q599" s="56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6.25" customHeight="1" x14ac:dyDescent="0.35">
      <c r="A600" s="9"/>
      <c r="B600" s="1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9"/>
      <c r="P600" s="49"/>
      <c r="Q600" s="56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6.25" customHeight="1" x14ac:dyDescent="0.35">
      <c r="A601" s="9"/>
      <c r="B601" s="1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9"/>
      <c r="P601" s="49"/>
      <c r="Q601" s="56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6.25" customHeight="1" x14ac:dyDescent="0.35">
      <c r="A602" s="9"/>
      <c r="B602" s="1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9"/>
      <c r="P602" s="49"/>
      <c r="Q602" s="56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6.25" customHeight="1" x14ac:dyDescent="0.35">
      <c r="A603" s="9"/>
      <c r="B603" s="1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9"/>
      <c r="P603" s="49"/>
      <c r="Q603" s="56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6.25" customHeight="1" x14ac:dyDescent="0.35">
      <c r="A604" s="9"/>
      <c r="B604" s="1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9"/>
      <c r="P604" s="49"/>
      <c r="Q604" s="56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6.25" customHeight="1" x14ac:dyDescent="0.35">
      <c r="A605" s="9"/>
      <c r="B605" s="1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9"/>
      <c r="P605" s="49"/>
      <c r="Q605" s="56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6.25" customHeight="1" x14ac:dyDescent="0.35">
      <c r="A606" s="9"/>
      <c r="B606" s="1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9"/>
      <c r="P606" s="49"/>
      <c r="Q606" s="56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6.25" customHeight="1" x14ac:dyDescent="0.35">
      <c r="A607" s="9"/>
      <c r="B607" s="1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9"/>
      <c r="P607" s="49"/>
      <c r="Q607" s="56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6.25" customHeight="1" x14ac:dyDescent="0.35">
      <c r="A608" s="9"/>
      <c r="B608" s="1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9"/>
      <c r="P608" s="49"/>
      <c r="Q608" s="56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6.25" customHeight="1" x14ac:dyDescent="0.35">
      <c r="A609" s="9"/>
      <c r="B609" s="1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9"/>
      <c r="P609" s="49"/>
      <c r="Q609" s="56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6.25" customHeight="1" x14ac:dyDescent="0.35">
      <c r="A610" s="9"/>
      <c r="B610" s="1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9"/>
      <c r="P610" s="49"/>
      <c r="Q610" s="56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6.25" customHeight="1" x14ac:dyDescent="0.35">
      <c r="A611" s="9"/>
      <c r="B611" s="1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9"/>
      <c r="P611" s="49"/>
      <c r="Q611" s="56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6.25" customHeight="1" x14ac:dyDescent="0.35">
      <c r="A612" s="9"/>
      <c r="B612" s="1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9"/>
      <c r="P612" s="49"/>
      <c r="Q612" s="56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6.25" customHeight="1" x14ac:dyDescent="0.35">
      <c r="A613" s="9"/>
      <c r="B613" s="1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9"/>
      <c r="P613" s="49"/>
      <c r="Q613" s="56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6.25" customHeight="1" x14ac:dyDescent="0.35">
      <c r="A614" s="9"/>
      <c r="B614" s="1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9"/>
      <c r="P614" s="49"/>
      <c r="Q614" s="56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6.25" customHeight="1" x14ac:dyDescent="0.35">
      <c r="A615" s="9"/>
      <c r="B615" s="1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9"/>
      <c r="P615" s="49"/>
      <c r="Q615" s="56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6.25" customHeight="1" x14ac:dyDescent="0.35">
      <c r="A616" s="9"/>
      <c r="B616" s="1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9"/>
      <c r="P616" s="49"/>
      <c r="Q616" s="56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6.25" customHeight="1" x14ac:dyDescent="0.35">
      <c r="A617" s="9"/>
      <c r="B617" s="1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9"/>
      <c r="P617" s="49"/>
      <c r="Q617" s="56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6.25" customHeight="1" x14ac:dyDescent="0.35">
      <c r="A618" s="9"/>
      <c r="B618" s="1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9"/>
      <c r="P618" s="49"/>
      <c r="Q618" s="56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6.25" customHeight="1" x14ac:dyDescent="0.35">
      <c r="A619" s="9"/>
      <c r="B619" s="1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9"/>
      <c r="P619" s="49"/>
      <c r="Q619" s="56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6.25" customHeight="1" x14ac:dyDescent="0.35">
      <c r="A620" s="9"/>
      <c r="B620" s="1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9"/>
      <c r="P620" s="49"/>
      <c r="Q620" s="56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6.25" customHeight="1" x14ac:dyDescent="0.35">
      <c r="A621" s="9"/>
      <c r="B621" s="1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9"/>
      <c r="P621" s="49"/>
      <c r="Q621" s="56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6.25" customHeight="1" x14ac:dyDescent="0.35">
      <c r="A622" s="9"/>
      <c r="B622" s="1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9"/>
      <c r="P622" s="49"/>
      <c r="Q622" s="56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6.25" customHeight="1" x14ac:dyDescent="0.35">
      <c r="A623" s="9"/>
      <c r="B623" s="1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9"/>
      <c r="P623" s="49"/>
      <c r="Q623" s="56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6.25" customHeight="1" x14ac:dyDescent="0.35">
      <c r="A624" s="9"/>
      <c r="B624" s="1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9"/>
      <c r="P624" s="49"/>
      <c r="Q624" s="56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6.25" customHeight="1" x14ac:dyDescent="0.35">
      <c r="A625" s="9"/>
      <c r="B625" s="1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9"/>
      <c r="P625" s="49"/>
      <c r="Q625" s="56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6.25" customHeight="1" x14ac:dyDescent="0.35">
      <c r="A626" s="9"/>
      <c r="B626" s="1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9"/>
      <c r="P626" s="49"/>
      <c r="Q626" s="56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6.25" customHeight="1" x14ac:dyDescent="0.35">
      <c r="A627" s="9"/>
      <c r="B627" s="1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9"/>
      <c r="P627" s="49"/>
      <c r="Q627" s="56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6.25" customHeight="1" x14ac:dyDescent="0.35">
      <c r="A628" s="9"/>
      <c r="B628" s="1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9"/>
      <c r="P628" s="49"/>
      <c r="Q628" s="56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6.25" customHeight="1" x14ac:dyDescent="0.35">
      <c r="A629" s="9"/>
      <c r="B629" s="1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9"/>
      <c r="P629" s="49"/>
      <c r="Q629" s="56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6.25" customHeight="1" x14ac:dyDescent="0.35">
      <c r="A630" s="9"/>
      <c r="B630" s="1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9"/>
      <c r="P630" s="49"/>
      <c r="Q630" s="56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6.25" customHeight="1" x14ac:dyDescent="0.35">
      <c r="A631" s="9"/>
      <c r="B631" s="1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9"/>
      <c r="P631" s="49"/>
      <c r="Q631" s="56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6.25" customHeight="1" x14ac:dyDescent="0.35">
      <c r="A632" s="9"/>
      <c r="B632" s="1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9"/>
      <c r="P632" s="49"/>
      <c r="Q632" s="56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6.25" customHeight="1" x14ac:dyDescent="0.35">
      <c r="A633" s="9"/>
      <c r="B633" s="1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9"/>
      <c r="P633" s="49"/>
      <c r="Q633" s="56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6.25" customHeight="1" x14ac:dyDescent="0.35">
      <c r="A634" s="9"/>
      <c r="B634" s="1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9"/>
      <c r="P634" s="49"/>
      <c r="Q634" s="56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6.25" customHeight="1" x14ac:dyDescent="0.35">
      <c r="A635" s="9"/>
      <c r="B635" s="1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9"/>
      <c r="P635" s="49"/>
      <c r="Q635" s="56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6.25" customHeight="1" x14ac:dyDescent="0.35">
      <c r="A636" s="9"/>
      <c r="B636" s="1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9"/>
      <c r="P636" s="49"/>
      <c r="Q636" s="56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6.25" customHeight="1" x14ac:dyDescent="0.35">
      <c r="A637" s="9"/>
      <c r="B637" s="1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9"/>
      <c r="P637" s="49"/>
      <c r="Q637" s="56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6.25" customHeight="1" x14ac:dyDescent="0.35">
      <c r="A638" s="9"/>
      <c r="B638" s="1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9"/>
      <c r="P638" s="49"/>
      <c r="Q638" s="56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6.25" customHeight="1" x14ac:dyDescent="0.35">
      <c r="A639" s="9"/>
      <c r="B639" s="1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9"/>
      <c r="P639" s="49"/>
      <c r="Q639" s="56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6.25" customHeight="1" x14ac:dyDescent="0.35">
      <c r="A640" s="9"/>
      <c r="B640" s="1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9"/>
      <c r="P640" s="49"/>
      <c r="Q640" s="56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6.25" customHeight="1" x14ac:dyDescent="0.35">
      <c r="A641" s="9"/>
      <c r="B641" s="1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9"/>
      <c r="P641" s="49"/>
      <c r="Q641" s="56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6.25" customHeight="1" x14ac:dyDescent="0.35">
      <c r="A642" s="9"/>
      <c r="B642" s="1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9"/>
      <c r="P642" s="49"/>
      <c r="Q642" s="56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6.25" customHeight="1" x14ac:dyDescent="0.35">
      <c r="A643" s="9"/>
      <c r="B643" s="1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9"/>
      <c r="P643" s="49"/>
      <c r="Q643" s="56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6.25" customHeight="1" x14ac:dyDescent="0.35">
      <c r="A644" s="9"/>
      <c r="B644" s="1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9"/>
      <c r="P644" s="49"/>
      <c r="Q644" s="56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6.25" customHeight="1" x14ac:dyDescent="0.35">
      <c r="A645" s="9"/>
      <c r="B645" s="1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9"/>
      <c r="P645" s="49"/>
      <c r="Q645" s="56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6.25" customHeight="1" x14ac:dyDescent="0.35">
      <c r="A646" s="9"/>
      <c r="B646" s="1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9"/>
      <c r="P646" s="49"/>
      <c r="Q646" s="56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6.25" customHeight="1" x14ac:dyDescent="0.35">
      <c r="A647" s="9"/>
      <c r="B647" s="1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9"/>
      <c r="P647" s="49"/>
      <c r="Q647" s="56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6.25" customHeight="1" x14ac:dyDescent="0.35">
      <c r="A648" s="9"/>
      <c r="B648" s="1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9"/>
      <c r="P648" s="49"/>
      <c r="Q648" s="56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6.25" customHeight="1" x14ac:dyDescent="0.35">
      <c r="A649" s="9"/>
      <c r="B649" s="1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9"/>
      <c r="P649" s="49"/>
      <c r="Q649" s="56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6.25" customHeight="1" x14ac:dyDescent="0.35">
      <c r="A650" s="9"/>
      <c r="B650" s="1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9"/>
      <c r="P650" s="49"/>
      <c r="Q650" s="56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6.25" customHeight="1" x14ac:dyDescent="0.35">
      <c r="A651" s="9"/>
      <c r="B651" s="1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9"/>
      <c r="P651" s="49"/>
      <c r="Q651" s="56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6.25" customHeight="1" x14ac:dyDescent="0.35">
      <c r="A652" s="9"/>
      <c r="B652" s="1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9"/>
      <c r="P652" s="49"/>
      <c r="Q652" s="56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6.25" customHeight="1" x14ac:dyDescent="0.35">
      <c r="A653" s="9"/>
      <c r="B653" s="1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9"/>
      <c r="P653" s="49"/>
      <c r="Q653" s="56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6.25" customHeight="1" x14ac:dyDescent="0.35">
      <c r="A654" s="9"/>
      <c r="B654" s="1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9"/>
      <c r="P654" s="49"/>
      <c r="Q654" s="56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6.25" customHeight="1" x14ac:dyDescent="0.35">
      <c r="A655" s="9"/>
      <c r="B655" s="1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9"/>
      <c r="P655" s="49"/>
      <c r="Q655" s="56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6.25" customHeight="1" x14ac:dyDescent="0.35">
      <c r="A656" s="9"/>
      <c r="B656" s="1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9"/>
      <c r="P656" s="49"/>
      <c r="Q656" s="56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6.25" customHeight="1" x14ac:dyDescent="0.35">
      <c r="A657" s="9"/>
      <c r="B657" s="1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9"/>
      <c r="P657" s="49"/>
      <c r="Q657" s="56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6.25" customHeight="1" x14ac:dyDescent="0.35">
      <c r="A658" s="9"/>
      <c r="B658" s="1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9"/>
      <c r="P658" s="49"/>
      <c r="Q658" s="56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6.25" customHeight="1" x14ac:dyDescent="0.35">
      <c r="A659" s="9"/>
      <c r="B659" s="1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9"/>
      <c r="P659" s="49"/>
      <c r="Q659" s="56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6.25" customHeight="1" x14ac:dyDescent="0.35">
      <c r="A660" s="9"/>
      <c r="B660" s="1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9"/>
      <c r="P660" s="49"/>
      <c r="Q660" s="56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6.25" customHeight="1" x14ac:dyDescent="0.35">
      <c r="A661" s="9"/>
      <c r="B661" s="1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9"/>
      <c r="P661" s="49"/>
      <c r="Q661" s="56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6.25" customHeight="1" x14ac:dyDescent="0.35">
      <c r="A662" s="9"/>
      <c r="B662" s="1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9"/>
      <c r="P662" s="49"/>
      <c r="Q662" s="56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6.25" customHeight="1" x14ac:dyDescent="0.35">
      <c r="A663" s="9"/>
      <c r="B663" s="1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9"/>
      <c r="P663" s="49"/>
      <c r="Q663" s="56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6.25" customHeight="1" x14ac:dyDescent="0.35">
      <c r="A664" s="9"/>
      <c r="B664" s="1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9"/>
      <c r="P664" s="49"/>
      <c r="Q664" s="56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6.25" customHeight="1" x14ac:dyDescent="0.35">
      <c r="A665" s="9"/>
      <c r="B665" s="1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9"/>
      <c r="P665" s="49"/>
      <c r="Q665" s="56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6.25" customHeight="1" x14ac:dyDescent="0.35">
      <c r="A666" s="9"/>
      <c r="B666" s="1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9"/>
      <c r="P666" s="49"/>
      <c r="Q666" s="56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6.25" customHeight="1" x14ac:dyDescent="0.35">
      <c r="A667" s="9"/>
      <c r="B667" s="1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9"/>
      <c r="P667" s="49"/>
      <c r="Q667" s="56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6.25" customHeight="1" x14ac:dyDescent="0.35">
      <c r="A668" s="9"/>
      <c r="B668" s="1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9"/>
      <c r="P668" s="49"/>
      <c r="Q668" s="56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6.25" customHeight="1" x14ac:dyDescent="0.35">
      <c r="A669" s="9"/>
      <c r="B669" s="1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9"/>
      <c r="P669" s="49"/>
      <c r="Q669" s="56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6.25" customHeight="1" x14ac:dyDescent="0.35">
      <c r="A670" s="9"/>
      <c r="B670" s="1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9"/>
      <c r="P670" s="49"/>
      <c r="Q670" s="56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6.25" customHeight="1" x14ac:dyDescent="0.35">
      <c r="A671" s="9"/>
      <c r="B671" s="1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9"/>
      <c r="P671" s="49"/>
      <c r="Q671" s="56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6.25" customHeight="1" x14ac:dyDescent="0.35">
      <c r="A672" s="9"/>
      <c r="B672" s="1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9"/>
      <c r="P672" s="49"/>
      <c r="Q672" s="56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6.25" customHeight="1" x14ac:dyDescent="0.35">
      <c r="A673" s="9"/>
      <c r="B673" s="1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9"/>
      <c r="P673" s="49"/>
      <c r="Q673" s="56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6.25" customHeight="1" x14ac:dyDescent="0.35">
      <c r="A674" s="9"/>
      <c r="B674" s="1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9"/>
      <c r="P674" s="49"/>
      <c r="Q674" s="56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6.25" customHeight="1" x14ac:dyDescent="0.35">
      <c r="A675" s="9"/>
      <c r="B675" s="1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9"/>
      <c r="P675" s="49"/>
      <c r="Q675" s="56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6.25" customHeight="1" x14ac:dyDescent="0.35">
      <c r="A676" s="9"/>
      <c r="B676" s="1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9"/>
      <c r="P676" s="49"/>
      <c r="Q676" s="56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6.25" customHeight="1" x14ac:dyDescent="0.35">
      <c r="A677" s="9"/>
      <c r="B677" s="1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9"/>
      <c r="P677" s="49"/>
      <c r="Q677" s="56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6.25" customHeight="1" x14ac:dyDescent="0.35">
      <c r="A678" s="9"/>
      <c r="B678" s="1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9"/>
      <c r="P678" s="49"/>
      <c r="Q678" s="56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6.25" customHeight="1" x14ac:dyDescent="0.35">
      <c r="A679" s="9"/>
      <c r="B679" s="1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9"/>
      <c r="P679" s="49"/>
      <c r="Q679" s="56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6.25" customHeight="1" x14ac:dyDescent="0.35">
      <c r="A680" s="9"/>
      <c r="B680" s="1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9"/>
      <c r="P680" s="49"/>
      <c r="Q680" s="56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6.25" customHeight="1" x14ac:dyDescent="0.35">
      <c r="A681" s="9"/>
      <c r="B681" s="1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9"/>
      <c r="P681" s="49"/>
      <c r="Q681" s="56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6.25" customHeight="1" x14ac:dyDescent="0.35">
      <c r="A682" s="9"/>
      <c r="B682" s="1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9"/>
      <c r="P682" s="49"/>
      <c r="Q682" s="56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6.25" customHeight="1" x14ac:dyDescent="0.35">
      <c r="A683" s="9"/>
      <c r="B683" s="1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9"/>
      <c r="P683" s="49"/>
      <c r="Q683" s="56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6.25" customHeight="1" x14ac:dyDescent="0.35">
      <c r="A684" s="9"/>
      <c r="B684" s="1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9"/>
      <c r="P684" s="49"/>
      <c r="Q684" s="56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6.25" customHeight="1" x14ac:dyDescent="0.35">
      <c r="A685" s="9"/>
      <c r="B685" s="1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9"/>
      <c r="P685" s="49"/>
      <c r="Q685" s="56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6.25" customHeight="1" x14ac:dyDescent="0.35">
      <c r="A686" s="9"/>
      <c r="B686" s="1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9"/>
      <c r="P686" s="49"/>
      <c r="Q686" s="56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6.25" customHeight="1" x14ac:dyDescent="0.35">
      <c r="A687" s="9"/>
      <c r="B687" s="1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9"/>
      <c r="P687" s="49"/>
      <c r="Q687" s="56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6.25" customHeight="1" x14ac:dyDescent="0.35">
      <c r="A688" s="9"/>
      <c r="B688" s="1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9"/>
      <c r="P688" s="49"/>
      <c r="Q688" s="56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6.25" customHeight="1" x14ac:dyDescent="0.35">
      <c r="A689" s="9"/>
      <c r="B689" s="1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9"/>
      <c r="P689" s="49"/>
      <c r="Q689" s="56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6.25" customHeight="1" x14ac:dyDescent="0.35">
      <c r="A690" s="9"/>
      <c r="B690" s="1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9"/>
      <c r="P690" s="49"/>
      <c r="Q690" s="56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6.25" customHeight="1" x14ac:dyDescent="0.35">
      <c r="A691" s="9"/>
      <c r="B691" s="1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9"/>
      <c r="P691" s="49"/>
      <c r="Q691" s="56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6.25" customHeight="1" x14ac:dyDescent="0.35">
      <c r="A692" s="9"/>
      <c r="B692" s="1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9"/>
      <c r="P692" s="49"/>
      <c r="Q692" s="56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6.25" customHeight="1" x14ac:dyDescent="0.35">
      <c r="A693" s="9"/>
      <c r="B693" s="1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9"/>
      <c r="P693" s="49"/>
      <c r="Q693" s="56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6.25" customHeight="1" x14ac:dyDescent="0.35">
      <c r="A694" s="9"/>
      <c r="B694" s="1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9"/>
      <c r="P694" s="49"/>
      <c r="Q694" s="56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6.25" customHeight="1" x14ac:dyDescent="0.35">
      <c r="A695" s="9"/>
      <c r="B695" s="1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9"/>
      <c r="P695" s="49"/>
      <c r="Q695" s="56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6.25" customHeight="1" x14ac:dyDescent="0.35">
      <c r="A696" s="9"/>
      <c r="B696" s="1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9"/>
      <c r="P696" s="49"/>
      <c r="Q696" s="56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6.25" customHeight="1" x14ac:dyDescent="0.35">
      <c r="A697" s="9"/>
      <c r="B697" s="1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9"/>
      <c r="P697" s="49"/>
      <c r="Q697" s="56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6.25" customHeight="1" x14ac:dyDescent="0.35">
      <c r="A698" s="9"/>
      <c r="B698" s="1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9"/>
      <c r="P698" s="49"/>
      <c r="Q698" s="56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6.25" customHeight="1" x14ac:dyDescent="0.35">
      <c r="A699" s="9"/>
      <c r="B699" s="1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9"/>
      <c r="P699" s="49"/>
      <c r="Q699" s="56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6.25" customHeight="1" x14ac:dyDescent="0.35">
      <c r="A700" s="9"/>
      <c r="B700" s="1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9"/>
      <c r="P700" s="49"/>
      <c r="Q700" s="56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6.25" customHeight="1" x14ac:dyDescent="0.35">
      <c r="A701" s="9"/>
      <c r="B701" s="1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9"/>
      <c r="P701" s="49"/>
      <c r="Q701" s="56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6.25" customHeight="1" x14ac:dyDescent="0.35">
      <c r="A702" s="9"/>
      <c r="B702" s="1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9"/>
      <c r="P702" s="49"/>
      <c r="Q702" s="56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6.25" customHeight="1" x14ac:dyDescent="0.35">
      <c r="A703" s="9"/>
      <c r="B703" s="1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9"/>
      <c r="P703" s="49"/>
      <c r="Q703" s="56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6.25" customHeight="1" x14ac:dyDescent="0.35">
      <c r="A704" s="9"/>
      <c r="B704" s="1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9"/>
      <c r="P704" s="49"/>
      <c r="Q704" s="56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6.25" customHeight="1" x14ac:dyDescent="0.35">
      <c r="A705" s="9"/>
      <c r="B705" s="1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9"/>
      <c r="P705" s="49"/>
      <c r="Q705" s="56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6.25" customHeight="1" x14ac:dyDescent="0.35">
      <c r="A706" s="9"/>
      <c r="B706" s="1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9"/>
      <c r="P706" s="49"/>
      <c r="Q706" s="56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6.25" customHeight="1" x14ac:dyDescent="0.35">
      <c r="A707" s="9"/>
      <c r="B707" s="1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9"/>
      <c r="P707" s="49"/>
      <c r="Q707" s="56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6.25" customHeight="1" x14ac:dyDescent="0.35">
      <c r="A708" s="9"/>
      <c r="B708" s="1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9"/>
      <c r="P708" s="49"/>
      <c r="Q708" s="56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6.25" customHeight="1" x14ac:dyDescent="0.35">
      <c r="A709" s="9"/>
      <c r="B709" s="1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9"/>
      <c r="P709" s="49"/>
      <c r="Q709" s="56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6.25" customHeight="1" x14ac:dyDescent="0.35">
      <c r="A710" s="9"/>
      <c r="B710" s="1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9"/>
      <c r="P710" s="49"/>
      <c r="Q710" s="56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6.25" customHeight="1" x14ac:dyDescent="0.35">
      <c r="A711" s="9"/>
      <c r="B711" s="1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9"/>
      <c r="P711" s="49"/>
      <c r="Q711" s="56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6.25" customHeight="1" x14ac:dyDescent="0.35">
      <c r="A712" s="9"/>
      <c r="B712" s="1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9"/>
      <c r="P712" s="49"/>
      <c r="Q712" s="56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6.25" customHeight="1" x14ac:dyDescent="0.35">
      <c r="A713" s="9"/>
      <c r="B713" s="1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9"/>
      <c r="P713" s="49"/>
      <c r="Q713" s="56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6.25" customHeight="1" x14ac:dyDescent="0.35">
      <c r="A714" s="9"/>
      <c r="B714" s="1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9"/>
      <c r="P714" s="49"/>
      <c r="Q714" s="56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6.25" customHeight="1" x14ac:dyDescent="0.35">
      <c r="A715" s="9"/>
      <c r="B715" s="1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9"/>
      <c r="P715" s="49"/>
      <c r="Q715" s="56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6.25" customHeight="1" x14ac:dyDescent="0.35">
      <c r="A716" s="9"/>
      <c r="B716" s="1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9"/>
      <c r="P716" s="49"/>
      <c r="Q716" s="56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6.25" customHeight="1" x14ac:dyDescent="0.35">
      <c r="A717" s="9"/>
      <c r="B717" s="1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9"/>
      <c r="P717" s="49"/>
      <c r="Q717" s="56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6.25" customHeight="1" x14ac:dyDescent="0.35">
      <c r="A718" s="9"/>
      <c r="B718" s="1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9"/>
      <c r="P718" s="49"/>
      <c r="Q718" s="56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6.25" customHeight="1" x14ac:dyDescent="0.35">
      <c r="A719" s="9"/>
      <c r="B719" s="1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9"/>
      <c r="P719" s="49"/>
      <c r="Q719" s="56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6.25" customHeight="1" x14ac:dyDescent="0.35">
      <c r="A720" s="9"/>
      <c r="B720" s="1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9"/>
      <c r="P720" s="49"/>
      <c r="Q720" s="56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6.25" customHeight="1" x14ac:dyDescent="0.35">
      <c r="A721" s="9"/>
      <c r="B721" s="1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9"/>
      <c r="P721" s="49"/>
      <c r="Q721" s="56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6.25" customHeight="1" x14ac:dyDescent="0.35">
      <c r="A722" s="9"/>
      <c r="B722" s="1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9"/>
      <c r="P722" s="49"/>
      <c r="Q722" s="56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6.25" customHeight="1" x14ac:dyDescent="0.35">
      <c r="A723" s="9"/>
      <c r="B723" s="1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9"/>
      <c r="P723" s="49"/>
      <c r="Q723" s="56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6.25" customHeight="1" x14ac:dyDescent="0.35">
      <c r="A724" s="9"/>
      <c r="B724" s="1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9"/>
      <c r="P724" s="49"/>
      <c r="Q724" s="56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6.25" customHeight="1" x14ac:dyDescent="0.35">
      <c r="A725" s="9"/>
      <c r="B725" s="1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9"/>
      <c r="P725" s="49"/>
      <c r="Q725" s="56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6.25" customHeight="1" x14ac:dyDescent="0.35">
      <c r="A726" s="9"/>
      <c r="B726" s="1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9"/>
      <c r="P726" s="49"/>
      <c r="Q726" s="56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6.25" customHeight="1" x14ac:dyDescent="0.35">
      <c r="A727" s="9"/>
      <c r="B727" s="1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9"/>
      <c r="P727" s="49"/>
      <c r="Q727" s="56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6.25" customHeight="1" x14ac:dyDescent="0.35">
      <c r="A728" s="9"/>
      <c r="B728" s="1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9"/>
      <c r="P728" s="49"/>
      <c r="Q728" s="56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6.25" customHeight="1" x14ac:dyDescent="0.35">
      <c r="A729" s="9"/>
      <c r="B729" s="1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9"/>
      <c r="P729" s="49"/>
      <c r="Q729" s="56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6.25" customHeight="1" x14ac:dyDescent="0.35">
      <c r="A730" s="9"/>
      <c r="B730" s="1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9"/>
      <c r="P730" s="49"/>
      <c r="Q730" s="56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6.25" customHeight="1" x14ac:dyDescent="0.35">
      <c r="A731" s="9"/>
      <c r="B731" s="1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9"/>
      <c r="P731" s="49"/>
      <c r="Q731" s="56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6.25" customHeight="1" x14ac:dyDescent="0.35">
      <c r="A732" s="9"/>
      <c r="B732" s="1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9"/>
      <c r="P732" s="49"/>
      <c r="Q732" s="56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6.25" customHeight="1" x14ac:dyDescent="0.35">
      <c r="A733" s="9"/>
      <c r="B733" s="1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9"/>
      <c r="P733" s="49"/>
      <c r="Q733" s="56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6.25" customHeight="1" x14ac:dyDescent="0.35">
      <c r="A734" s="9"/>
      <c r="B734" s="1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9"/>
      <c r="P734" s="49"/>
      <c r="Q734" s="56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6.25" customHeight="1" x14ac:dyDescent="0.35">
      <c r="A735" s="9"/>
      <c r="B735" s="1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9"/>
      <c r="P735" s="49"/>
      <c r="Q735" s="56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6.25" customHeight="1" x14ac:dyDescent="0.35">
      <c r="A736" s="9"/>
      <c r="B736" s="1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9"/>
      <c r="P736" s="49"/>
      <c r="Q736" s="56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6.25" customHeight="1" x14ac:dyDescent="0.35">
      <c r="A737" s="9"/>
      <c r="B737" s="1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9"/>
      <c r="P737" s="49"/>
      <c r="Q737" s="56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6.25" customHeight="1" x14ac:dyDescent="0.35">
      <c r="A738" s="9"/>
      <c r="B738" s="1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9"/>
      <c r="P738" s="49"/>
      <c r="Q738" s="56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6.25" customHeight="1" x14ac:dyDescent="0.35">
      <c r="A739" s="9"/>
      <c r="B739" s="1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9"/>
      <c r="P739" s="49"/>
      <c r="Q739" s="56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6.25" customHeight="1" x14ac:dyDescent="0.35">
      <c r="A740" s="9"/>
      <c r="B740" s="1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9"/>
      <c r="P740" s="49"/>
      <c r="Q740" s="56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6.25" customHeight="1" x14ac:dyDescent="0.35">
      <c r="A741" s="9"/>
      <c r="B741" s="1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9"/>
      <c r="P741" s="49"/>
      <c r="Q741" s="56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6.25" customHeight="1" x14ac:dyDescent="0.35">
      <c r="A742" s="9"/>
      <c r="B742" s="1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9"/>
      <c r="P742" s="49"/>
      <c r="Q742" s="56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6.25" customHeight="1" x14ac:dyDescent="0.35">
      <c r="A743" s="9"/>
      <c r="B743" s="1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9"/>
      <c r="P743" s="49"/>
      <c r="Q743" s="56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6.25" customHeight="1" x14ac:dyDescent="0.35">
      <c r="A744" s="9"/>
      <c r="B744" s="1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9"/>
      <c r="P744" s="49"/>
      <c r="Q744" s="56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6.25" customHeight="1" x14ac:dyDescent="0.35">
      <c r="A745" s="9"/>
      <c r="B745" s="1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9"/>
      <c r="P745" s="49"/>
      <c r="Q745" s="56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6.25" customHeight="1" x14ac:dyDescent="0.35">
      <c r="A746" s="9"/>
      <c r="B746" s="1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9"/>
      <c r="P746" s="49"/>
      <c r="Q746" s="56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6.25" customHeight="1" x14ac:dyDescent="0.35">
      <c r="A747" s="9"/>
      <c r="B747" s="1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9"/>
      <c r="P747" s="49"/>
      <c r="Q747" s="56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6.25" customHeight="1" x14ac:dyDescent="0.35">
      <c r="A748" s="9"/>
      <c r="B748" s="1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9"/>
      <c r="P748" s="49"/>
      <c r="Q748" s="56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6.25" customHeight="1" x14ac:dyDescent="0.35">
      <c r="A749" s="9"/>
      <c r="B749" s="1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9"/>
      <c r="P749" s="49"/>
      <c r="Q749" s="56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6.25" customHeight="1" x14ac:dyDescent="0.35">
      <c r="A750" s="9"/>
      <c r="B750" s="1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9"/>
      <c r="P750" s="49"/>
      <c r="Q750" s="56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6.25" customHeight="1" x14ac:dyDescent="0.35">
      <c r="A751" s="9"/>
      <c r="B751" s="1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9"/>
      <c r="P751" s="49"/>
      <c r="Q751" s="56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6.25" customHeight="1" x14ac:dyDescent="0.35">
      <c r="A752" s="9"/>
      <c r="B752" s="1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9"/>
      <c r="P752" s="49"/>
      <c r="Q752" s="56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6.25" customHeight="1" x14ac:dyDescent="0.35">
      <c r="A753" s="9"/>
      <c r="B753" s="1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9"/>
      <c r="P753" s="49"/>
      <c r="Q753" s="56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6.25" customHeight="1" x14ac:dyDescent="0.35">
      <c r="A754" s="9"/>
      <c r="B754" s="1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9"/>
      <c r="P754" s="49"/>
      <c r="Q754" s="56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6.25" customHeight="1" x14ac:dyDescent="0.35">
      <c r="A755" s="9"/>
      <c r="B755" s="1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9"/>
      <c r="P755" s="49"/>
      <c r="Q755" s="56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6.25" customHeight="1" x14ac:dyDescent="0.35">
      <c r="A756" s="9"/>
      <c r="B756" s="1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9"/>
      <c r="P756" s="49"/>
      <c r="Q756" s="56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6.25" customHeight="1" x14ac:dyDescent="0.35">
      <c r="A757" s="9"/>
      <c r="B757" s="1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9"/>
      <c r="P757" s="49"/>
      <c r="Q757" s="56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6.25" customHeight="1" x14ac:dyDescent="0.35">
      <c r="A758" s="9"/>
      <c r="B758" s="1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9"/>
      <c r="P758" s="49"/>
      <c r="Q758" s="56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6.25" customHeight="1" x14ac:dyDescent="0.35">
      <c r="A759" s="9"/>
      <c r="B759" s="1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9"/>
      <c r="P759" s="49"/>
      <c r="Q759" s="56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6.25" customHeight="1" x14ac:dyDescent="0.35">
      <c r="A760" s="9"/>
      <c r="B760" s="1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9"/>
      <c r="P760" s="49"/>
      <c r="Q760" s="56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6.25" customHeight="1" x14ac:dyDescent="0.35">
      <c r="A761" s="9"/>
      <c r="B761" s="1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9"/>
      <c r="P761" s="49"/>
      <c r="Q761" s="56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6.25" customHeight="1" x14ac:dyDescent="0.35">
      <c r="A762" s="9"/>
      <c r="B762" s="1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9"/>
      <c r="P762" s="49"/>
      <c r="Q762" s="56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6.25" customHeight="1" x14ac:dyDescent="0.35">
      <c r="A763" s="9"/>
      <c r="B763" s="1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9"/>
      <c r="P763" s="49"/>
      <c r="Q763" s="56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6.25" customHeight="1" x14ac:dyDescent="0.35">
      <c r="A764" s="9"/>
      <c r="B764" s="1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9"/>
      <c r="P764" s="49"/>
      <c r="Q764" s="56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6.25" customHeight="1" x14ac:dyDescent="0.35">
      <c r="A765" s="9"/>
      <c r="B765" s="1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9"/>
      <c r="P765" s="49"/>
      <c r="Q765" s="56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6.25" customHeight="1" x14ac:dyDescent="0.35">
      <c r="A766" s="9"/>
      <c r="B766" s="1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9"/>
      <c r="P766" s="49"/>
      <c r="Q766" s="56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6.25" customHeight="1" x14ac:dyDescent="0.35">
      <c r="A767" s="9"/>
      <c r="B767" s="1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9"/>
      <c r="P767" s="49"/>
      <c r="Q767" s="56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6.25" customHeight="1" x14ac:dyDescent="0.35">
      <c r="A768" s="9"/>
      <c r="B768" s="1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9"/>
      <c r="P768" s="49"/>
      <c r="Q768" s="56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6.25" customHeight="1" x14ac:dyDescent="0.35">
      <c r="A769" s="9"/>
      <c r="B769" s="1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9"/>
      <c r="P769" s="49"/>
      <c r="Q769" s="56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6.25" customHeight="1" x14ac:dyDescent="0.35">
      <c r="A770" s="9"/>
      <c r="B770" s="1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9"/>
      <c r="P770" s="49"/>
      <c r="Q770" s="56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6.25" customHeight="1" x14ac:dyDescent="0.35">
      <c r="A771" s="9"/>
      <c r="B771" s="1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9"/>
      <c r="P771" s="49"/>
      <c r="Q771" s="56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6.25" customHeight="1" x14ac:dyDescent="0.35">
      <c r="A772" s="9"/>
      <c r="B772" s="1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9"/>
      <c r="P772" s="49"/>
      <c r="Q772" s="56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6.25" customHeight="1" x14ac:dyDescent="0.35">
      <c r="A773" s="9"/>
      <c r="B773" s="1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9"/>
      <c r="P773" s="49"/>
      <c r="Q773" s="56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6.25" customHeight="1" x14ac:dyDescent="0.35">
      <c r="A774" s="9"/>
      <c r="B774" s="1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9"/>
      <c r="P774" s="49"/>
      <c r="Q774" s="56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6.25" customHeight="1" x14ac:dyDescent="0.35">
      <c r="A775" s="9"/>
      <c r="B775" s="1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9"/>
      <c r="P775" s="49"/>
      <c r="Q775" s="56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6.25" customHeight="1" x14ac:dyDescent="0.35">
      <c r="A776" s="9"/>
      <c r="B776" s="1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9"/>
      <c r="P776" s="49"/>
      <c r="Q776" s="56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6.25" customHeight="1" x14ac:dyDescent="0.35">
      <c r="A777" s="9"/>
      <c r="B777" s="1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9"/>
      <c r="P777" s="49"/>
      <c r="Q777" s="56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6.25" customHeight="1" x14ac:dyDescent="0.35">
      <c r="A778" s="9"/>
      <c r="B778" s="1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9"/>
      <c r="P778" s="49"/>
      <c r="Q778" s="56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6.25" customHeight="1" x14ac:dyDescent="0.35">
      <c r="A779" s="9"/>
      <c r="B779" s="1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9"/>
      <c r="P779" s="49"/>
      <c r="Q779" s="56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6.25" customHeight="1" x14ac:dyDescent="0.35">
      <c r="A780" s="9"/>
      <c r="B780" s="1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9"/>
      <c r="P780" s="49"/>
      <c r="Q780" s="56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6.25" customHeight="1" x14ac:dyDescent="0.35">
      <c r="A781" s="9"/>
      <c r="B781" s="1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9"/>
      <c r="P781" s="49"/>
      <c r="Q781" s="56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6.25" customHeight="1" x14ac:dyDescent="0.35">
      <c r="A782" s="9"/>
      <c r="B782" s="1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9"/>
      <c r="P782" s="49"/>
      <c r="Q782" s="56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6.25" customHeight="1" x14ac:dyDescent="0.35">
      <c r="A783" s="9"/>
      <c r="B783" s="1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9"/>
      <c r="P783" s="49"/>
      <c r="Q783" s="56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6.25" customHeight="1" x14ac:dyDescent="0.35">
      <c r="A784" s="9"/>
      <c r="B784" s="1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9"/>
      <c r="P784" s="49"/>
      <c r="Q784" s="56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6.25" customHeight="1" x14ac:dyDescent="0.35">
      <c r="A785" s="9"/>
      <c r="B785" s="1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9"/>
      <c r="P785" s="49"/>
      <c r="Q785" s="56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6.25" customHeight="1" x14ac:dyDescent="0.35">
      <c r="A786" s="9"/>
      <c r="B786" s="1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9"/>
      <c r="P786" s="49"/>
      <c r="Q786" s="56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6.25" customHeight="1" x14ac:dyDescent="0.35">
      <c r="A787" s="9"/>
      <c r="B787" s="1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9"/>
      <c r="P787" s="49"/>
      <c r="Q787" s="56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6.25" customHeight="1" x14ac:dyDescent="0.35">
      <c r="A788" s="9"/>
      <c r="B788" s="1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9"/>
      <c r="P788" s="49"/>
      <c r="Q788" s="56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6.25" customHeight="1" x14ac:dyDescent="0.35">
      <c r="A789" s="9"/>
      <c r="B789" s="1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9"/>
      <c r="P789" s="49"/>
      <c r="Q789" s="56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6.25" customHeight="1" x14ac:dyDescent="0.35">
      <c r="A790" s="9"/>
      <c r="B790" s="1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9"/>
      <c r="P790" s="49"/>
      <c r="Q790" s="56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6.25" customHeight="1" x14ac:dyDescent="0.35">
      <c r="A791" s="9"/>
      <c r="B791" s="1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9"/>
      <c r="P791" s="49"/>
      <c r="Q791" s="56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6.25" customHeight="1" x14ac:dyDescent="0.35">
      <c r="A792" s="9"/>
      <c r="B792" s="1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9"/>
      <c r="P792" s="49"/>
      <c r="Q792" s="56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6.25" customHeight="1" x14ac:dyDescent="0.35">
      <c r="A793" s="9"/>
      <c r="B793" s="1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9"/>
      <c r="P793" s="49"/>
      <c r="Q793" s="56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6.25" customHeight="1" x14ac:dyDescent="0.35">
      <c r="A794" s="9"/>
      <c r="B794" s="1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9"/>
      <c r="P794" s="49"/>
      <c r="Q794" s="56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6.25" customHeight="1" x14ac:dyDescent="0.35">
      <c r="A795" s="9"/>
      <c r="B795" s="1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9"/>
      <c r="P795" s="49"/>
      <c r="Q795" s="56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6.25" customHeight="1" x14ac:dyDescent="0.35">
      <c r="A796" s="9"/>
      <c r="B796" s="1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9"/>
      <c r="P796" s="49"/>
      <c r="Q796" s="56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6.25" customHeight="1" x14ac:dyDescent="0.35">
      <c r="A797" s="9"/>
      <c r="B797" s="1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9"/>
      <c r="P797" s="49"/>
      <c r="Q797" s="56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6.25" customHeight="1" x14ac:dyDescent="0.35">
      <c r="A798" s="9"/>
      <c r="B798" s="1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9"/>
      <c r="P798" s="49"/>
      <c r="Q798" s="56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6.25" customHeight="1" x14ac:dyDescent="0.35">
      <c r="A799" s="9"/>
      <c r="B799" s="1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9"/>
      <c r="P799" s="49"/>
      <c r="Q799" s="56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6.25" customHeight="1" x14ac:dyDescent="0.35">
      <c r="A800" s="9"/>
      <c r="B800" s="1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9"/>
      <c r="P800" s="49"/>
      <c r="Q800" s="56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6.25" customHeight="1" x14ac:dyDescent="0.35">
      <c r="A801" s="9"/>
      <c r="B801" s="1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9"/>
      <c r="P801" s="49"/>
      <c r="Q801" s="56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6.25" customHeight="1" x14ac:dyDescent="0.35">
      <c r="A802" s="9"/>
      <c r="B802" s="1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9"/>
      <c r="P802" s="49"/>
      <c r="Q802" s="56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6.25" customHeight="1" x14ac:dyDescent="0.35">
      <c r="A803" s="9"/>
      <c r="B803" s="1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9"/>
      <c r="P803" s="49"/>
      <c r="Q803" s="56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6.25" customHeight="1" x14ac:dyDescent="0.35">
      <c r="A804" s="9"/>
      <c r="B804" s="1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9"/>
      <c r="P804" s="49"/>
      <c r="Q804" s="56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6.25" customHeight="1" x14ac:dyDescent="0.35">
      <c r="A805" s="9"/>
      <c r="B805" s="1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9"/>
      <c r="P805" s="49"/>
      <c r="Q805" s="56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6.25" customHeight="1" x14ac:dyDescent="0.35">
      <c r="A806" s="9"/>
      <c r="B806" s="1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9"/>
      <c r="P806" s="49"/>
      <c r="Q806" s="56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6.25" customHeight="1" x14ac:dyDescent="0.35">
      <c r="A807" s="9"/>
      <c r="B807" s="1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9"/>
      <c r="P807" s="49"/>
      <c r="Q807" s="56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6.25" customHeight="1" x14ac:dyDescent="0.35">
      <c r="A808" s="9"/>
      <c r="B808" s="1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9"/>
      <c r="P808" s="49"/>
      <c r="Q808" s="56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6.25" customHeight="1" x14ac:dyDescent="0.35">
      <c r="A809" s="9"/>
      <c r="B809" s="1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9"/>
      <c r="P809" s="49"/>
      <c r="Q809" s="56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6.25" customHeight="1" x14ac:dyDescent="0.35">
      <c r="A810" s="9"/>
      <c r="B810" s="1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9"/>
      <c r="P810" s="49"/>
      <c r="Q810" s="56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6.25" customHeight="1" x14ac:dyDescent="0.35">
      <c r="A811" s="9"/>
      <c r="B811" s="1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9"/>
      <c r="P811" s="49"/>
      <c r="Q811" s="56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6.25" customHeight="1" x14ac:dyDescent="0.35">
      <c r="A812" s="9"/>
      <c r="B812" s="1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9"/>
      <c r="P812" s="49"/>
      <c r="Q812" s="56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6.25" customHeight="1" x14ac:dyDescent="0.35">
      <c r="A813" s="9"/>
      <c r="B813" s="1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9"/>
      <c r="P813" s="49"/>
      <c r="Q813" s="56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6.25" customHeight="1" x14ac:dyDescent="0.35">
      <c r="A814" s="9"/>
      <c r="B814" s="1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9"/>
      <c r="P814" s="49"/>
      <c r="Q814" s="56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6.25" customHeight="1" x14ac:dyDescent="0.35">
      <c r="A815" s="9"/>
      <c r="B815" s="1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9"/>
      <c r="P815" s="49"/>
      <c r="Q815" s="56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6.25" customHeight="1" x14ac:dyDescent="0.35">
      <c r="A816" s="9"/>
      <c r="B816" s="1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9"/>
      <c r="P816" s="49"/>
      <c r="Q816" s="56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6.25" customHeight="1" x14ac:dyDescent="0.35">
      <c r="A817" s="9"/>
      <c r="B817" s="1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9"/>
      <c r="P817" s="49"/>
      <c r="Q817" s="56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6.25" customHeight="1" x14ac:dyDescent="0.35">
      <c r="A818" s="9"/>
      <c r="B818" s="1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9"/>
      <c r="P818" s="49"/>
      <c r="Q818" s="56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6.25" customHeight="1" x14ac:dyDescent="0.35">
      <c r="A819" s="9"/>
      <c r="B819" s="1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9"/>
      <c r="P819" s="49"/>
      <c r="Q819" s="56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6.25" customHeight="1" x14ac:dyDescent="0.35">
      <c r="A820" s="9"/>
      <c r="B820" s="1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9"/>
      <c r="P820" s="49"/>
      <c r="Q820" s="56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6.25" customHeight="1" x14ac:dyDescent="0.35">
      <c r="A821" s="9"/>
      <c r="B821" s="1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9"/>
      <c r="P821" s="49"/>
      <c r="Q821" s="56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6.25" customHeight="1" x14ac:dyDescent="0.35">
      <c r="A822" s="9"/>
      <c r="B822" s="1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9"/>
      <c r="P822" s="49"/>
      <c r="Q822" s="56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6.25" customHeight="1" x14ac:dyDescent="0.35">
      <c r="A823" s="9"/>
      <c r="B823" s="1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9"/>
      <c r="P823" s="49"/>
      <c r="Q823" s="56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6.25" customHeight="1" x14ac:dyDescent="0.35">
      <c r="A824" s="9"/>
      <c r="B824" s="1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9"/>
      <c r="P824" s="49"/>
      <c r="Q824" s="56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6.25" customHeight="1" x14ac:dyDescent="0.35">
      <c r="A825" s="9"/>
      <c r="B825" s="1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9"/>
      <c r="P825" s="49"/>
      <c r="Q825" s="56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6.25" customHeight="1" x14ac:dyDescent="0.35">
      <c r="A826" s="9"/>
      <c r="B826" s="1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9"/>
      <c r="P826" s="49"/>
      <c r="Q826" s="56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6.25" customHeight="1" x14ac:dyDescent="0.35">
      <c r="A827" s="9"/>
      <c r="B827" s="1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9"/>
      <c r="P827" s="49"/>
      <c r="Q827" s="56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6.25" customHeight="1" x14ac:dyDescent="0.35">
      <c r="A828" s="9"/>
      <c r="B828" s="1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9"/>
      <c r="P828" s="49"/>
      <c r="Q828" s="56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6.25" customHeight="1" x14ac:dyDescent="0.35">
      <c r="A829" s="9"/>
      <c r="B829" s="1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9"/>
      <c r="P829" s="49"/>
      <c r="Q829" s="56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6.25" customHeight="1" x14ac:dyDescent="0.35">
      <c r="A830" s="9"/>
      <c r="B830" s="1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9"/>
      <c r="P830" s="49"/>
      <c r="Q830" s="56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6.25" customHeight="1" x14ac:dyDescent="0.35">
      <c r="A831" s="9"/>
      <c r="B831" s="1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9"/>
      <c r="P831" s="49"/>
      <c r="Q831" s="56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6.25" customHeight="1" x14ac:dyDescent="0.35">
      <c r="A832" s="9"/>
      <c r="B832" s="1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9"/>
      <c r="P832" s="49"/>
      <c r="Q832" s="56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6.25" customHeight="1" x14ac:dyDescent="0.35">
      <c r="A833" s="9"/>
      <c r="B833" s="1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9"/>
      <c r="P833" s="49"/>
      <c r="Q833" s="56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6.25" customHeight="1" x14ac:dyDescent="0.35">
      <c r="A834" s="9"/>
      <c r="B834" s="1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9"/>
      <c r="P834" s="49"/>
      <c r="Q834" s="56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6.25" customHeight="1" x14ac:dyDescent="0.35">
      <c r="A835" s="9"/>
      <c r="B835" s="1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9"/>
      <c r="P835" s="49"/>
      <c r="Q835" s="56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6.25" customHeight="1" x14ac:dyDescent="0.35">
      <c r="A836" s="9"/>
      <c r="B836" s="1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9"/>
      <c r="P836" s="49"/>
      <c r="Q836" s="56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6.25" customHeight="1" x14ac:dyDescent="0.35">
      <c r="A837" s="9"/>
      <c r="B837" s="1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9"/>
      <c r="P837" s="49"/>
      <c r="Q837" s="56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6.25" customHeight="1" x14ac:dyDescent="0.35">
      <c r="A838" s="9"/>
      <c r="B838" s="1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9"/>
      <c r="P838" s="49"/>
      <c r="Q838" s="56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6.25" customHeight="1" x14ac:dyDescent="0.35">
      <c r="A839" s="9"/>
      <c r="B839" s="1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9"/>
      <c r="P839" s="49"/>
      <c r="Q839" s="56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6.25" customHeight="1" x14ac:dyDescent="0.35">
      <c r="A840" s="9"/>
      <c r="B840" s="1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9"/>
      <c r="P840" s="49"/>
      <c r="Q840" s="56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6.25" customHeight="1" x14ac:dyDescent="0.35">
      <c r="A841" s="9"/>
      <c r="B841" s="1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9"/>
      <c r="P841" s="49"/>
      <c r="Q841" s="56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6.25" customHeight="1" x14ac:dyDescent="0.35">
      <c r="A842" s="9"/>
      <c r="B842" s="1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9"/>
      <c r="P842" s="49"/>
      <c r="Q842" s="56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6.25" customHeight="1" x14ac:dyDescent="0.35">
      <c r="A843" s="9"/>
      <c r="B843" s="1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9"/>
      <c r="P843" s="49"/>
      <c r="Q843" s="56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6.25" customHeight="1" x14ac:dyDescent="0.35">
      <c r="A844" s="9"/>
      <c r="B844" s="1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9"/>
      <c r="P844" s="49"/>
      <c r="Q844" s="56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6.25" customHeight="1" x14ac:dyDescent="0.35">
      <c r="A845" s="9"/>
      <c r="B845" s="1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9"/>
      <c r="P845" s="49"/>
      <c r="Q845" s="56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6.25" customHeight="1" x14ac:dyDescent="0.35">
      <c r="A846" s="9"/>
      <c r="B846" s="1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9"/>
      <c r="P846" s="49"/>
      <c r="Q846" s="56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6.25" customHeight="1" x14ac:dyDescent="0.35">
      <c r="A847" s="9"/>
      <c r="B847" s="1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9"/>
      <c r="P847" s="49"/>
      <c r="Q847" s="56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6.25" customHeight="1" x14ac:dyDescent="0.35">
      <c r="A848" s="9"/>
      <c r="B848" s="1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9"/>
      <c r="P848" s="49"/>
      <c r="Q848" s="56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6.25" customHeight="1" x14ac:dyDescent="0.35">
      <c r="A849" s="9"/>
      <c r="B849" s="1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9"/>
      <c r="P849" s="49"/>
      <c r="Q849" s="56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6.25" customHeight="1" x14ac:dyDescent="0.35">
      <c r="A850" s="9"/>
      <c r="B850" s="1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9"/>
      <c r="P850" s="49"/>
      <c r="Q850" s="56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6.25" customHeight="1" x14ac:dyDescent="0.35">
      <c r="A851" s="9"/>
      <c r="B851" s="1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9"/>
      <c r="P851" s="49"/>
      <c r="Q851" s="56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6.25" customHeight="1" x14ac:dyDescent="0.35">
      <c r="A852" s="9"/>
      <c r="B852" s="1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9"/>
      <c r="P852" s="49"/>
      <c r="Q852" s="56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6.25" customHeight="1" x14ac:dyDescent="0.35">
      <c r="A853" s="9"/>
      <c r="B853" s="1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9"/>
      <c r="P853" s="49"/>
      <c r="Q853" s="56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6.25" customHeight="1" x14ac:dyDescent="0.35">
      <c r="A854" s="9"/>
      <c r="B854" s="1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9"/>
      <c r="P854" s="49"/>
      <c r="Q854" s="56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6.25" customHeight="1" x14ac:dyDescent="0.35">
      <c r="A855" s="9"/>
      <c r="B855" s="1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9"/>
      <c r="P855" s="49"/>
      <c r="Q855" s="56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6.25" customHeight="1" x14ac:dyDescent="0.35">
      <c r="A856" s="9"/>
      <c r="B856" s="1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9"/>
      <c r="P856" s="49"/>
      <c r="Q856" s="56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6.25" customHeight="1" x14ac:dyDescent="0.35">
      <c r="A857" s="9"/>
      <c r="B857" s="1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9"/>
      <c r="P857" s="49"/>
      <c r="Q857" s="56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6.25" customHeight="1" x14ac:dyDescent="0.35">
      <c r="A858" s="9"/>
      <c r="B858" s="1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9"/>
      <c r="P858" s="49"/>
      <c r="Q858" s="56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6.25" customHeight="1" x14ac:dyDescent="0.35">
      <c r="A859" s="9"/>
      <c r="B859" s="1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9"/>
      <c r="P859" s="49"/>
      <c r="Q859" s="56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6.25" customHeight="1" x14ac:dyDescent="0.35">
      <c r="A860" s="9"/>
      <c r="B860" s="1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9"/>
      <c r="P860" s="49"/>
      <c r="Q860" s="56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6.25" customHeight="1" x14ac:dyDescent="0.35">
      <c r="A861" s="9"/>
      <c r="B861" s="1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9"/>
      <c r="P861" s="49"/>
      <c r="Q861" s="56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6.25" customHeight="1" x14ac:dyDescent="0.35">
      <c r="A862" s="9"/>
      <c r="B862" s="1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9"/>
      <c r="P862" s="49"/>
      <c r="Q862" s="56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6.25" customHeight="1" x14ac:dyDescent="0.35">
      <c r="A863" s="9"/>
      <c r="B863" s="1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9"/>
      <c r="P863" s="49"/>
      <c r="Q863" s="56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6.25" customHeight="1" x14ac:dyDescent="0.35">
      <c r="A864" s="9"/>
      <c r="B864" s="1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9"/>
      <c r="P864" s="49"/>
      <c r="Q864" s="56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6.25" customHeight="1" x14ac:dyDescent="0.35">
      <c r="A865" s="9"/>
      <c r="B865" s="1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9"/>
      <c r="P865" s="49"/>
      <c r="Q865" s="56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6.25" customHeight="1" x14ac:dyDescent="0.35">
      <c r="A866" s="9"/>
      <c r="B866" s="1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9"/>
      <c r="P866" s="49"/>
      <c r="Q866" s="56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6.25" customHeight="1" x14ac:dyDescent="0.35">
      <c r="A867" s="9"/>
      <c r="B867" s="1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9"/>
      <c r="P867" s="49"/>
      <c r="Q867" s="56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6.25" customHeight="1" x14ac:dyDescent="0.35">
      <c r="A868" s="9"/>
      <c r="B868" s="1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9"/>
      <c r="P868" s="49"/>
      <c r="Q868" s="56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6.25" customHeight="1" x14ac:dyDescent="0.35">
      <c r="A869" s="9"/>
      <c r="B869" s="1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9"/>
      <c r="P869" s="49"/>
      <c r="Q869" s="56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6.25" customHeight="1" x14ac:dyDescent="0.35">
      <c r="A870" s="9"/>
      <c r="B870" s="1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9"/>
      <c r="P870" s="49"/>
      <c r="Q870" s="56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6.25" customHeight="1" x14ac:dyDescent="0.35">
      <c r="A871" s="9"/>
      <c r="B871" s="1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9"/>
      <c r="P871" s="49"/>
      <c r="Q871" s="56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6.25" customHeight="1" x14ac:dyDescent="0.35">
      <c r="A872" s="9"/>
      <c r="B872" s="1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9"/>
      <c r="P872" s="49"/>
      <c r="Q872" s="56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6.25" customHeight="1" x14ac:dyDescent="0.35">
      <c r="A873" s="9"/>
      <c r="B873" s="1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9"/>
      <c r="P873" s="49"/>
      <c r="Q873" s="56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6.25" customHeight="1" x14ac:dyDescent="0.35">
      <c r="A874" s="9"/>
      <c r="B874" s="1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9"/>
      <c r="P874" s="49"/>
      <c r="Q874" s="56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6.25" customHeight="1" x14ac:dyDescent="0.35">
      <c r="A875" s="9"/>
      <c r="B875" s="1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9"/>
      <c r="P875" s="49"/>
      <c r="Q875" s="56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6.25" customHeight="1" x14ac:dyDescent="0.35">
      <c r="A876" s="9"/>
      <c r="B876" s="1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9"/>
      <c r="P876" s="49"/>
      <c r="Q876" s="56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6.25" customHeight="1" x14ac:dyDescent="0.35">
      <c r="A877" s="9"/>
      <c r="B877" s="1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9"/>
      <c r="P877" s="49"/>
      <c r="Q877" s="56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6.25" customHeight="1" x14ac:dyDescent="0.35">
      <c r="A878" s="9"/>
      <c r="B878" s="1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9"/>
      <c r="P878" s="49"/>
      <c r="Q878" s="56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6.25" customHeight="1" x14ac:dyDescent="0.35">
      <c r="A879" s="9"/>
      <c r="B879" s="1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9"/>
      <c r="P879" s="49"/>
      <c r="Q879" s="56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6.25" customHeight="1" x14ac:dyDescent="0.35">
      <c r="A880" s="9"/>
      <c r="B880" s="1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9"/>
      <c r="P880" s="49"/>
      <c r="Q880" s="56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6.25" customHeight="1" x14ac:dyDescent="0.35">
      <c r="A881" s="9"/>
      <c r="B881" s="1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9"/>
      <c r="P881" s="49"/>
      <c r="Q881" s="56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6.25" customHeight="1" x14ac:dyDescent="0.35">
      <c r="A882" s="9"/>
      <c r="B882" s="1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9"/>
      <c r="P882" s="49"/>
      <c r="Q882" s="56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6.25" customHeight="1" x14ac:dyDescent="0.35">
      <c r="A883" s="9"/>
      <c r="B883" s="1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9"/>
      <c r="P883" s="49"/>
      <c r="Q883" s="56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6.25" customHeight="1" x14ac:dyDescent="0.35">
      <c r="A884" s="9"/>
      <c r="B884" s="1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9"/>
      <c r="P884" s="49"/>
      <c r="Q884" s="56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6.25" customHeight="1" x14ac:dyDescent="0.35">
      <c r="A885" s="9"/>
      <c r="B885" s="1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9"/>
      <c r="P885" s="49"/>
      <c r="Q885" s="56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6.25" customHeight="1" x14ac:dyDescent="0.35">
      <c r="A886" s="9"/>
      <c r="B886" s="1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9"/>
      <c r="P886" s="49"/>
      <c r="Q886" s="56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6.25" customHeight="1" x14ac:dyDescent="0.35">
      <c r="A887" s="9"/>
      <c r="B887" s="1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9"/>
      <c r="P887" s="49"/>
      <c r="Q887" s="56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6.25" customHeight="1" x14ac:dyDescent="0.35">
      <c r="A888" s="9"/>
      <c r="B888" s="1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9"/>
      <c r="P888" s="49"/>
      <c r="Q888" s="56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6.25" customHeight="1" x14ac:dyDescent="0.35">
      <c r="A889" s="9"/>
      <c r="B889" s="1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9"/>
      <c r="P889" s="49"/>
      <c r="Q889" s="56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6.25" customHeight="1" x14ac:dyDescent="0.35">
      <c r="A890" s="9"/>
      <c r="B890" s="1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9"/>
      <c r="P890" s="49"/>
      <c r="Q890" s="56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6.25" customHeight="1" x14ac:dyDescent="0.35">
      <c r="A891" s="9"/>
      <c r="B891" s="1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9"/>
      <c r="P891" s="49"/>
      <c r="Q891" s="56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6.25" customHeight="1" x14ac:dyDescent="0.35">
      <c r="A892" s="9"/>
      <c r="B892" s="1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9"/>
      <c r="P892" s="49"/>
      <c r="Q892" s="56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6.25" customHeight="1" x14ac:dyDescent="0.35">
      <c r="A893" s="9"/>
      <c r="B893" s="1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9"/>
      <c r="P893" s="49"/>
      <c r="Q893" s="56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6.25" customHeight="1" x14ac:dyDescent="0.35">
      <c r="A894" s="9"/>
      <c r="B894" s="1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9"/>
      <c r="P894" s="49"/>
      <c r="Q894" s="56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6.25" customHeight="1" x14ac:dyDescent="0.35">
      <c r="A895" s="9"/>
      <c r="B895" s="1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9"/>
      <c r="P895" s="49"/>
      <c r="Q895" s="56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6.25" customHeight="1" x14ac:dyDescent="0.35">
      <c r="A896" s="9"/>
      <c r="B896" s="1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9"/>
      <c r="P896" s="49"/>
      <c r="Q896" s="56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6.25" customHeight="1" x14ac:dyDescent="0.35">
      <c r="A897" s="9"/>
      <c r="B897" s="1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9"/>
      <c r="P897" s="49"/>
      <c r="Q897" s="56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6.25" customHeight="1" x14ac:dyDescent="0.35">
      <c r="A898" s="9"/>
      <c r="B898" s="1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9"/>
      <c r="P898" s="49"/>
      <c r="Q898" s="56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6.25" customHeight="1" x14ac:dyDescent="0.35">
      <c r="A899" s="9"/>
      <c r="B899" s="1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9"/>
      <c r="P899" s="49"/>
      <c r="Q899" s="56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6.25" customHeight="1" x14ac:dyDescent="0.35">
      <c r="A900" s="9"/>
      <c r="B900" s="1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9"/>
      <c r="P900" s="49"/>
      <c r="Q900" s="56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6.25" customHeight="1" x14ac:dyDescent="0.35">
      <c r="A901" s="9"/>
      <c r="B901" s="1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9"/>
      <c r="P901" s="49"/>
      <c r="Q901" s="56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6.25" customHeight="1" x14ac:dyDescent="0.35">
      <c r="A902" s="9"/>
      <c r="B902" s="1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9"/>
      <c r="P902" s="49"/>
      <c r="Q902" s="56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6.25" customHeight="1" x14ac:dyDescent="0.35">
      <c r="A903" s="9"/>
      <c r="B903" s="1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9"/>
      <c r="P903" s="49"/>
      <c r="Q903" s="56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6.25" customHeight="1" x14ac:dyDescent="0.35">
      <c r="A904" s="9"/>
      <c r="B904" s="1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9"/>
      <c r="P904" s="49"/>
      <c r="Q904" s="56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6.25" customHeight="1" x14ac:dyDescent="0.35">
      <c r="A905" s="9"/>
      <c r="B905" s="1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9"/>
      <c r="P905" s="49"/>
      <c r="Q905" s="56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6.25" customHeight="1" x14ac:dyDescent="0.35">
      <c r="A906" s="9"/>
      <c r="B906" s="1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9"/>
      <c r="P906" s="49"/>
      <c r="Q906" s="56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6.25" customHeight="1" x14ac:dyDescent="0.35">
      <c r="A907" s="9"/>
      <c r="B907" s="1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9"/>
      <c r="P907" s="49"/>
      <c r="Q907" s="56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6.25" customHeight="1" x14ac:dyDescent="0.35">
      <c r="A908" s="9"/>
      <c r="B908" s="1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9"/>
      <c r="P908" s="49"/>
      <c r="Q908" s="56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6.25" customHeight="1" x14ac:dyDescent="0.35">
      <c r="A909" s="9"/>
      <c r="B909" s="1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9"/>
      <c r="P909" s="49"/>
      <c r="Q909" s="56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6.25" customHeight="1" x14ac:dyDescent="0.35">
      <c r="A910" s="9"/>
      <c r="B910" s="1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9"/>
      <c r="P910" s="49"/>
      <c r="Q910" s="56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6.25" customHeight="1" x14ac:dyDescent="0.35">
      <c r="A911" s="9"/>
      <c r="B911" s="1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9"/>
      <c r="P911" s="49"/>
      <c r="Q911" s="56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6.25" customHeight="1" x14ac:dyDescent="0.35">
      <c r="A912" s="9"/>
      <c r="B912" s="1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9"/>
      <c r="P912" s="49"/>
      <c r="Q912" s="56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6.25" customHeight="1" x14ac:dyDescent="0.35">
      <c r="A913" s="9"/>
      <c r="B913" s="1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9"/>
      <c r="P913" s="49"/>
      <c r="Q913" s="56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6.25" customHeight="1" x14ac:dyDescent="0.35">
      <c r="A914" s="9"/>
      <c r="B914" s="1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9"/>
      <c r="P914" s="49"/>
      <c r="Q914" s="56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6.25" customHeight="1" x14ac:dyDescent="0.35">
      <c r="A915" s="9"/>
      <c r="B915" s="1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9"/>
      <c r="P915" s="49"/>
      <c r="Q915" s="56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6.25" customHeight="1" x14ac:dyDescent="0.35">
      <c r="A916" s="9"/>
      <c r="B916" s="1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9"/>
      <c r="P916" s="49"/>
      <c r="Q916" s="56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6.25" customHeight="1" x14ac:dyDescent="0.35">
      <c r="A917" s="9"/>
      <c r="B917" s="1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9"/>
      <c r="P917" s="49"/>
      <c r="Q917" s="56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6.25" customHeight="1" x14ac:dyDescent="0.35">
      <c r="A918" s="9"/>
      <c r="B918" s="1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9"/>
      <c r="P918" s="49"/>
      <c r="Q918" s="56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6.25" customHeight="1" x14ac:dyDescent="0.35">
      <c r="A919" s="9"/>
      <c r="B919" s="1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9"/>
      <c r="P919" s="49"/>
      <c r="Q919" s="56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6.25" customHeight="1" x14ac:dyDescent="0.35">
      <c r="A920" s="9"/>
      <c r="B920" s="1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9"/>
      <c r="P920" s="49"/>
      <c r="Q920" s="56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6.25" customHeight="1" x14ac:dyDescent="0.35">
      <c r="A921" s="9"/>
      <c r="B921" s="1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9"/>
      <c r="P921" s="49"/>
      <c r="Q921" s="56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6.25" customHeight="1" x14ac:dyDescent="0.35">
      <c r="A922" s="9"/>
      <c r="B922" s="1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9"/>
      <c r="P922" s="49"/>
      <c r="Q922" s="56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6.25" customHeight="1" x14ac:dyDescent="0.35">
      <c r="A923" s="9"/>
      <c r="B923" s="1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9"/>
      <c r="P923" s="49"/>
      <c r="Q923" s="56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6.25" customHeight="1" x14ac:dyDescent="0.35">
      <c r="A924" s="9"/>
      <c r="B924" s="1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9"/>
      <c r="P924" s="49"/>
      <c r="Q924" s="56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6.25" customHeight="1" x14ac:dyDescent="0.35">
      <c r="A925" s="9"/>
      <c r="B925" s="1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9"/>
      <c r="P925" s="49"/>
      <c r="Q925" s="56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6.25" customHeight="1" x14ac:dyDescent="0.35">
      <c r="A926" s="9"/>
      <c r="B926" s="1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9"/>
      <c r="P926" s="49"/>
      <c r="Q926" s="56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6.25" customHeight="1" x14ac:dyDescent="0.35">
      <c r="A927" s="9"/>
      <c r="B927" s="1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9"/>
      <c r="P927" s="49"/>
      <c r="Q927" s="56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6.25" customHeight="1" x14ac:dyDescent="0.35">
      <c r="A928" s="9"/>
      <c r="B928" s="1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9"/>
      <c r="P928" s="49"/>
      <c r="Q928" s="56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6.25" customHeight="1" x14ac:dyDescent="0.35">
      <c r="A929" s="9"/>
      <c r="B929" s="1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9"/>
      <c r="P929" s="49"/>
      <c r="Q929" s="56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6.25" customHeight="1" x14ac:dyDescent="0.35">
      <c r="A930" s="9"/>
      <c r="B930" s="1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9"/>
      <c r="P930" s="49"/>
      <c r="Q930" s="56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6.25" customHeight="1" x14ac:dyDescent="0.35">
      <c r="A931" s="9"/>
      <c r="B931" s="1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9"/>
      <c r="P931" s="49"/>
      <c r="Q931" s="56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6.25" customHeight="1" x14ac:dyDescent="0.35">
      <c r="A932" s="9"/>
      <c r="B932" s="1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9"/>
      <c r="P932" s="49"/>
      <c r="Q932" s="56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6.25" customHeight="1" x14ac:dyDescent="0.35">
      <c r="A933" s="9"/>
      <c r="B933" s="1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9"/>
      <c r="P933" s="49"/>
      <c r="Q933" s="56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6.25" customHeight="1" x14ac:dyDescent="0.35">
      <c r="A934" s="9"/>
      <c r="B934" s="1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9"/>
      <c r="P934" s="49"/>
      <c r="Q934" s="56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6.25" customHeight="1" x14ac:dyDescent="0.35">
      <c r="A935" s="9"/>
      <c r="B935" s="1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9"/>
      <c r="P935" s="49"/>
      <c r="Q935" s="56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6.25" customHeight="1" x14ac:dyDescent="0.35">
      <c r="A936" s="9"/>
      <c r="B936" s="1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9"/>
      <c r="P936" s="49"/>
      <c r="Q936" s="56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6.25" customHeight="1" x14ac:dyDescent="0.35">
      <c r="A937" s="9"/>
      <c r="B937" s="1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9"/>
      <c r="P937" s="49"/>
      <c r="Q937" s="56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6.25" customHeight="1" x14ac:dyDescent="0.35">
      <c r="A938" s="9"/>
      <c r="B938" s="1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9"/>
      <c r="P938" s="49"/>
      <c r="Q938" s="56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6.25" customHeight="1" x14ac:dyDescent="0.35">
      <c r="A939" s="9"/>
      <c r="B939" s="1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9"/>
      <c r="P939" s="49"/>
      <c r="Q939" s="56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6.25" customHeight="1" x14ac:dyDescent="0.35">
      <c r="A940" s="9"/>
      <c r="B940" s="1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9"/>
      <c r="P940" s="49"/>
      <c r="Q940" s="56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6.25" customHeight="1" x14ac:dyDescent="0.35">
      <c r="A941" s="9"/>
      <c r="B941" s="1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9"/>
      <c r="P941" s="49"/>
      <c r="Q941" s="56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6.25" customHeight="1" x14ac:dyDescent="0.35">
      <c r="A942" s="9"/>
      <c r="B942" s="1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9"/>
      <c r="P942" s="49"/>
      <c r="Q942" s="56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6.25" customHeight="1" x14ac:dyDescent="0.35">
      <c r="A943" s="9"/>
      <c r="B943" s="1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9"/>
      <c r="P943" s="49"/>
      <c r="Q943" s="56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6.25" customHeight="1" x14ac:dyDescent="0.35">
      <c r="A944" s="9"/>
      <c r="B944" s="1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9"/>
      <c r="P944" s="49"/>
      <c r="Q944" s="56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6.25" customHeight="1" x14ac:dyDescent="0.35">
      <c r="A945" s="9"/>
      <c r="B945" s="1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9"/>
      <c r="P945" s="49"/>
      <c r="Q945" s="56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6.25" customHeight="1" x14ac:dyDescent="0.35">
      <c r="A946" s="9"/>
      <c r="B946" s="1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9"/>
      <c r="P946" s="49"/>
      <c r="Q946" s="56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6.25" customHeight="1" x14ac:dyDescent="0.35">
      <c r="A947" s="9"/>
      <c r="B947" s="1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9"/>
      <c r="P947" s="49"/>
      <c r="Q947" s="56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6.25" customHeight="1" x14ac:dyDescent="0.35">
      <c r="A948" s="9"/>
      <c r="B948" s="1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9"/>
      <c r="P948" s="49"/>
      <c r="Q948" s="56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6.25" customHeight="1" x14ac:dyDescent="0.35">
      <c r="A949" s="9"/>
      <c r="B949" s="1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9"/>
      <c r="P949" s="49"/>
      <c r="Q949" s="56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6.25" customHeight="1" x14ac:dyDescent="0.35">
      <c r="A950" s="9"/>
      <c r="B950" s="1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9"/>
      <c r="P950" s="49"/>
      <c r="Q950" s="56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6.25" customHeight="1" x14ac:dyDescent="0.35">
      <c r="A951" s="9"/>
      <c r="B951" s="1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9"/>
      <c r="P951" s="49"/>
      <c r="Q951" s="56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6.25" customHeight="1" x14ac:dyDescent="0.35">
      <c r="A952" s="9"/>
      <c r="B952" s="1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9"/>
      <c r="P952" s="49"/>
      <c r="Q952" s="56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6.25" customHeight="1" x14ac:dyDescent="0.35">
      <c r="A953" s="9"/>
      <c r="B953" s="1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9"/>
      <c r="P953" s="49"/>
      <c r="Q953" s="56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6.25" customHeight="1" x14ac:dyDescent="0.35">
      <c r="A954" s="9"/>
      <c r="B954" s="1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9"/>
      <c r="P954" s="49"/>
      <c r="Q954" s="56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6.25" customHeight="1" x14ac:dyDescent="0.35">
      <c r="A955" s="9"/>
      <c r="B955" s="1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9"/>
      <c r="P955" s="49"/>
      <c r="Q955" s="56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6.25" customHeight="1" x14ac:dyDescent="0.35">
      <c r="A956" s="9"/>
      <c r="B956" s="1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9"/>
      <c r="P956" s="49"/>
      <c r="Q956" s="56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6.25" customHeight="1" x14ac:dyDescent="0.35">
      <c r="A957" s="9"/>
      <c r="B957" s="1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9"/>
      <c r="P957" s="49"/>
      <c r="Q957" s="56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6.25" customHeight="1" x14ac:dyDescent="0.35">
      <c r="A958" s="9"/>
      <c r="B958" s="1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9"/>
      <c r="P958" s="49"/>
      <c r="Q958" s="56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6.25" customHeight="1" x14ac:dyDescent="0.35">
      <c r="A959" s="9"/>
      <c r="B959" s="1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9"/>
      <c r="P959" s="49"/>
      <c r="Q959" s="56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6.25" customHeight="1" x14ac:dyDescent="0.35">
      <c r="A960" s="9"/>
      <c r="B960" s="1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9"/>
      <c r="P960" s="49"/>
      <c r="Q960" s="56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6.25" customHeight="1" x14ac:dyDescent="0.35">
      <c r="A961" s="9"/>
      <c r="B961" s="1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9"/>
      <c r="P961" s="49"/>
      <c r="Q961" s="56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6.25" customHeight="1" x14ac:dyDescent="0.35">
      <c r="A962" s="9"/>
      <c r="B962" s="1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9"/>
      <c r="P962" s="49"/>
      <c r="Q962" s="56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6.25" customHeight="1" x14ac:dyDescent="0.35">
      <c r="A963" s="9"/>
      <c r="B963" s="1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9"/>
      <c r="P963" s="49"/>
      <c r="Q963" s="56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6.25" customHeight="1" x14ac:dyDescent="0.35">
      <c r="A964" s="9"/>
      <c r="B964" s="1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9"/>
      <c r="P964" s="49"/>
      <c r="Q964" s="56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6.25" customHeight="1" x14ac:dyDescent="0.35">
      <c r="A965" s="9"/>
      <c r="B965" s="1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9"/>
      <c r="P965" s="49"/>
      <c r="Q965" s="56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6.25" customHeight="1" x14ac:dyDescent="0.35">
      <c r="A966" s="9"/>
      <c r="B966" s="1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9"/>
      <c r="P966" s="49"/>
      <c r="Q966" s="56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6.25" customHeight="1" x14ac:dyDescent="0.35">
      <c r="A967" s="9"/>
      <c r="B967" s="1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9"/>
      <c r="P967" s="49"/>
      <c r="Q967" s="56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6.25" customHeight="1" x14ac:dyDescent="0.35">
      <c r="A968" s="9"/>
      <c r="B968" s="1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9"/>
      <c r="P968" s="49"/>
      <c r="Q968" s="56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6.25" customHeight="1" x14ac:dyDescent="0.35">
      <c r="A969" s="9"/>
      <c r="B969" s="1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9"/>
      <c r="P969" s="49"/>
      <c r="Q969" s="56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6.25" customHeight="1" x14ac:dyDescent="0.35">
      <c r="A970" s="9"/>
      <c r="B970" s="1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9"/>
      <c r="P970" s="49"/>
      <c r="Q970" s="56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6.25" customHeight="1" x14ac:dyDescent="0.35">
      <c r="A971" s="9"/>
      <c r="B971" s="1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9"/>
      <c r="P971" s="49"/>
      <c r="Q971" s="56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6.25" customHeight="1" x14ac:dyDescent="0.35">
      <c r="A972" s="9"/>
      <c r="B972" s="1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9"/>
      <c r="P972" s="49"/>
      <c r="Q972" s="56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6.25" customHeight="1" x14ac:dyDescent="0.35">
      <c r="A973" s="9"/>
      <c r="B973" s="1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9"/>
      <c r="P973" s="49"/>
      <c r="Q973" s="56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6.25" customHeight="1" x14ac:dyDescent="0.35">
      <c r="A974" s="9"/>
      <c r="B974" s="1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9"/>
      <c r="P974" s="49"/>
      <c r="Q974" s="56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6.25" customHeight="1" x14ac:dyDescent="0.35">
      <c r="A975" s="9"/>
      <c r="B975" s="1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9"/>
      <c r="P975" s="49"/>
      <c r="Q975" s="56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6.25" customHeight="1" x14ac:dyDescent="0.35">
      <c r="A976" s="9"/>
      <c r="B976" s="1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9"/>
      <c r="P976" s="49"/>
      <c r="Q976" s="56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6.25" customHeight="1" x14ac:dyDescent="0.35">
      <c r="A977" s="9"/>
      <c r="B977" s="1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9"/>
      <c r="P977" s="49"/>
      <c r="Q977" s="56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6.25" customHeight="1" x14ac:dyDescent="0.35">
      <c r="A978" s="9"/>
      <c r="B978" s="1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9"/>
      <c r="P978" s="49"/>
      <c r="Q978" s="56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6.25" customHeight="1" x14ac:dyDescent="0.35">
      <c r="A979" s="9"/>
      <c r="B979" s="1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9"/>
      <c r="P979" s="49"/>
      <c r="Q979" s="56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6.25" customHeight="1" x14ac:dyDescent="0.35">
      <c r="A980" s="9"/>
      <c r="B980" s="1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9"/>
      <c r="P980" s="49"/>
      <c r="Q980" s="56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6.25" customHeight="1" x14ac:dyDescent="0.35">
      <c r="A981" s="9"/>
      <c r="B981" s="1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9"/>
      <c r="P981" s="49"/>
      <c r="Q981" s="56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6.25" customHeight="1" x14ac:dyDescent="0.35">
      <c r="A982" s="9"/>
      <c r="B982" s="1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9"/>
      <c r="P982" s="49"/>
      <c r="Q982" s="56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6.25" customHeight="1" x14ac:dyDescent="0.35">
      <c r="A983" s="9"/>
      <c r="B983" s="1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9"/>
      <c r="P983" s="49"/>
      <c r="Q983" s="56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6.25" customHeight="1" x14ac:dyDescent="0.35">
      <c r="A984" s="9"/>
      <c r="B984" s="1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9"/>
      <c r="P984" s="49"/>
      <c r="Q984" s="56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6.25" customHeight="1" x14ac:dyDescent="0.35">
      <c r="A985" s="9"/>
      <c r="B985" s="1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9"/>
      <c r="P985" s="49"/>
      <c r="Q985" s="56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6.25" customHeight="1" x14ac:dyDescent="0.35">
      <c r="A986" s="9"/>
      <c r="B986" s="1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9"/>
      <c r="P986" s="49"/>
      <c r="Q986" s="56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6.25" customHeight="1" x14ac:dyDescent="0.35">
      <c r="A987" s="9"/>
      <c r="B987" s="1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9"/>
      <c r="P987" s="49"/>
      <c r="Q987" s="56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6.25" customHeight="1" x14ac:dyDescent="0.35">
      <c r="A988" s="9"/>
      <c r="B988" s="1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9"/>
      <c r="P988" s="49"/>
      <c r="Q988" s="56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6.25" customHeight="1" x14ac:dyDescent="0.35">
      <c r="A989" s="9"/>
      <c r="B989" s="1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9"/>
      <c r="P989" s="49"/>
      <c r="Q989" s="56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6.25" customHeight="1" x14ac:dyDescent="0.35">
      <c r="A990" s="9"/>
      <c r="B990" s="1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9"/>
      <c r="P990" s="49"/>
      <c r="Q990" s="56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6.25" customHeight="1" x14ac:dyDescent="0.35">
      <c r="A991" s="9"/>
      <c r="B991" s="1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9"/>
      <c r="P991" s="49"/>
      <c r="Q991" s="56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6.25" customHeight="1" x14ac:dyDescent="0.35">
      <c r="A992" s="9"/>
      <c r="B992" s="1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9"/>
      <c r="P992" s="49"/>
      <c r="Q992" s="56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6.25" customHeight="1" x14ac:dyDescent="0.35">
      <c r="A993" s="9"/>
      <c r="B993" s="1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9"/>
      <c r="P993" s="49"/>
      <c r="Q993" s="56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6.25" customHeight="1" x14ac:dyDescent="0.35">
      <c r="A994" s="9"/>
      <c r="B994" s="1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9"/>
      <c r="P994" s="49"/>
      <c r="Q994" s="56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6.25" customHeight="1" x14ac:dyDescent="0.35">
      <c r="A995" s="9"/>
      <c r="B995" s="1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9"/>
      <c r="P995" s="49"/>
      <c r="Q995" s="56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6.25" customHeight="1" x14ac:dyDescent="0.35">
      <c r="A996" s="9"/>
      <c r="B996" s="1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9"/>
      <c r="P996" s="49"/>
      <c r="Q996" s="56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6.25" customHeight="1" x14ac:dyDescent="0.35">
      <c r="A997" s="9"/>
      <c r="B997" s="1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9"/>
      <c r="P997" s="49"/>
      <c r="Q997" s="56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6.25" customHeight="1" x14ac:dyDescent="0.35">
      <c r="A998" s="9"/>
      <c r="B998" s="1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9"/>
      <c r="P998" s="49"/>
      <c r="Q998" s="56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6.25" customHeight="1" x14ac:dyDescent="0.35">
      <c r="A999" s="9"/>
      <c r="B999" s="1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9"/>
      <c r="P999" s="49"/>
      <c r="Q999" s="56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6.25" customHeight="1" x14ac:dyDescent="0.35">
      <c r="A1000" s="9"/>
      <c r="B1000" s="1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9"/>
      <c r="P1000" s="49"/>
      <c r="Q1000" s="56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6.25" customHeight="1" x14ac:dyDescent="0.35">
      <c r="A1001" s="9"/>
      <c r="B1001" s="1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9"/>
      <c r="P1001" s="49"/>
      <c r="Q1001" s="56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6.25" customHeight="1" x14ac:dyDescent="0.35">
      <c r="A1002" s="9"/>
      <c r="B1002" s="1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9"/>
      <c r="P1002" s="49"/>
      <c r="Q1002" s="56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</sheetData>
  <mergeCells count="62">
    <mergeCell ref="P36:S36"/>
    <mergeCell ref="C37:D37"/>
    <mergeCell ref="B31:D31"/>
    <mergeCell ref="F32:M32"/>
    <mergeCell ref="F33:M33"/>
    <mergeCell ref="F34:M34"/>
    <mergeCell ref="F35:M35"/>
    <mergeCell ref="F36:M36"/>
    <mergeCell ref="F37:M37"/>
    <mergeCell ref="F31:N31"/>
    <mergeCell ref="C32:D32"/>
    <mergeCell ref="C33:D33"/>
    <mergeCell ref="C34:D34"/>
    <mergeCell ref="C35:D35"/>
    <mergeCell ref="C36:D36"/>
    <mergeCell ref="A5:Q5"/>
    <mergeCell ref="E18:N18"/>
    <mergeCell ref="H7:N7"/>
    <mergeCell ref="F8:N8"/>
    <mergeCell ref="A1:Q1"/>
    <mergeCell ref="A2:Q2"/>
    <mergeCell ref="P3:P4"/>
    <mergeCell ref="A3:A4"/>
    <mergeCell ref="B3:B4"/>
    <mergeCell ref="O3:O4"/>
    <mergeCell ref="C3:N3"/>
    <mergeCell ref="Q3:Q4"/>
    <mergeCell ref="D17:N17"/>
    <mergeCell ref="D16:N16"/>
    <mergeCell ref="F13:N13"/>
    <mergeCell ref="A6:A12"/>
    <mergeCell ref="A13:A16"/>
    <mergeCell ref="A17:A20"/>
    <mergeCell ref="H9:N9"/>
    <mergeCell ref="H10:N10"/>
    <mergeCell ref="I11:N11"/>
    <mergeCell ref="I14:N14"/>
    <mergeCell ref="E15:N15"/>
    <mergeCell ref="F20:N20"/>
    <mergeCell ref="E19:N19"/>
    <mergeCell ref="H12:N12"/>
    <mergeCell ref="C43:F43"/>
    <mergeCell ref="A21:Q21"/>
    <mergeCell ref="A23:Q23"/>
    <mergeCell ref="A24:A25"/>
    <mergeCell ref="I24:N24"/>
    <mergeCell ref="C39:F39"/>
    <mergeCell ref="H27:N27"/>
    <mergeCell ref="H28:N28"/>
    <mergeCell ref="H29:N29"/>
    <mergeCell ref="H26:N26"/>
    <mergeCell ref="P31:T31"/>
    <mergeCell ref="P37:S37"/>
    <mergeCell ref="P32:S32"/>
    <mergeCell ref="P33:S33"/>
    <mergeCell ref="P34:S34"/>
    <mergeCell ref="P35:S35"/>
    <mergeCell ref="G22:N22"/>
    <mergeCell ref="G25:N25"/>
    <mergeCell ref="C40:F40"/>
    <mergeCell ref="C41:F41"/>
    <mergeCell ref="C42:F42"/>
  </mergeCells>
  <conditionalFormatting sqref="R6:R25">
    <cfRule type="cellIs" dxfId="1" priority="3" operator="equal">
      <formula>"Recheck"</formula>
    </cfRule>
    <cfRule type="cellIs" dxfId="0" priority="4" operator="equal">
      <formula>"Pass"</formula>
    </cfRule>
  </conditionalFormatting>
  <dataValidations count="1">
    <dataValidation type="whole" allowBlank="1" showInputMessage="1" showErrorMessage="1" errorTitle="ผลรวม" error="กรุณาตรวจสอบจำนวนข้อที่กรอก" sqref="Q22 Q6:Q20 Q24:Q25">
      <formula1>0</formula1>
      <formula2>5</formula2>
    </dataValidation>
  </dataValidations>
  <printOptions horizontalCentered="1"/>
  <pageMargins left="0.7" right="0.7" top="0.75" bottom="0.67" header="0.3" footer="0.3"/>
  <pageSetup paperSize="9" scale="65" fitToHeight="0" orientation="landscape" r:id="rId1"/>
  <ignoredErrors>
    <ignoredError sqref="P8 P13" formula="1"/>
    <ignoredError sqref="P11 P22 P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แบบประเมินหน่วยงาน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2024-01-24T03:24:03Z</cp:lastPrinted>
  <dcterms:created xsi:type="dcterms:W3CDTF">2019-02-14T06:27:40Z</dcterms:created>
  <dcterms:modified xsi:type="dcterms:W3CDTF">2024-04-25T09:12:55Z</dcterms:modified>
</cp:coreProperties>
</file>